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612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andrewhumphrey/Heavenbound Aviation Dropbox/Aeroprakt/1 Price sheets original/Used Aeroprakts/"/>
    </mc:Choice>
  </mc:AlternateContent>
  <xr:revisionPtr revIDLastSave="0" documentId="8_{5861C659-91FD-7149-B9E7-908931D5DBE6}" xr6:coauthVersionLast="47" xr6:coauthVersionMax="47" xr10:uidLastSave="{00000000-0000-0000-0000-000000000000}"/>
  <bookViews>
    <workbookView xWindow="20" yWindow="680" windowWidth="23000" windowHeight="18060" xr2:uid="{00000000-000D-0000-FFFF-FFFF00000000}"/>
  </bookViews>
  <sheets>
    <sheet name="Sheet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6" i="1" l="1"/>
  <c r="D65" i="1"/>
  <c r="D62" i="1"/>
  <c r="D61" i="1"/>
  <c r="D40" i="1"/>
  <c r="D41" i="1"/>
  <c r="D81" i="1"/>
  <c r="D80" i="1"/>
  <c r="D38" i="1"/>
  <c r="D84" i="1"/>
  <c r="D83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4" i="1"/>
  <c r="D63" i="1"/>
  <c r="D60" i="1"/>
  <c r="D58" i="1"/>
  <c r="D57" i="1"/>
  <c r="D56" i="1"/>
  <c r="D55" i="1"/>
  <c r="D54" i="1"/>
  <c r="D52" i="1"/>
  <c r="D51" i="1"/>
  <c r="D50" i="1"/>
  <c r="D49" i="1"/>
  <c r="D48" i="1"/>
  <c r="D47" i="1"/>
  <c r="D46" i="1"/>
  <c r="D44" i="1"/>
  <c r="D43" i="1"/>
  <c r="D42" i="1"/>
  <c r="D39" i="1"/>
  <c r="D36" i="1"/>
  <c r="D35" i="1"/>
  <c r="D34" i="1"/>
  <c r="D33" i="1"/>
  <c r="D32" i="1"/>
  <c r="D31" i="1"/>
  <c r="D29" i="1"/>
  <c r="D28" i="1"/>
  <c r="D26" i="1"/>
  <c r="D25" i="1"/>
  <c r="D24" i="1"/>
  <c r="D22" i="1"/>
  <c r="D21" i="1"/>
  <c r="D20" i="1"/>
  <c r="D18" i="1"/>
  <c r="D17" i="1"/>
  <c r="D85" i="1"/>
  <c r="D86" i="1"/>
  <c r="D88" i="1"/>
  <c r="D89" i="1"/>
  <c r="D90" i="1"/>
</calcChain>
</file>

<file path=xl/sharedStrings.xml><?xml version="1.0" encoding="utf-8"?>
<sst xmlns="http://schemas.openxmlformats.org/spreadsheetml/2006/main" count="168" uniqueCount="110">
  <si>
    <t>Price EURO</t>
  </si>
  <si>
    <t>Select Option With "X"</t>
  </si>
  <si>
    <t>Build (Sample)</t>
  </si>
  <si>
    <t>A32 Airframe with Standard Features</t>
  </si>
  <si>
    <t>Yoke or Stick Controls</t>
  </si>
  <si>
    <t>x</t>
  </si>
  <si>
    <t>Trim Tab (Mechanical)</t>
  </si>
  <si>
    <t>Included</t>
  </si>
  <si>
    <t xml:space="preserve">Engine Electric System Installation </t>
  </si>
  <si>
    <t>Wing Strut Fairings</t>
  </si>
  <si>
    <t>Headliner</t>
  </si>
  <si>
    <t xml:space="preserve">Custom Instrument Panel Layout (Customer Chooses Layout as Part of their Customization) </t>
  </si>
  <si>
    <t>Artex ELT 406 MHz Dual Frequency</t>
  </si>
  <si>
    <t>Parking Brake (Hydraulic)</t>
  </si>
  <si>
    <t>Cabin Heat</t>
  </si>
  <si>
    <t>Autopilot Servo Mounting Tabs (for Present or Future Needs)</t>
  </si>
  <si>
    <t>Two Spare Switches and Fuses (Labeled "Spare" for All USA Airplanes)</t>
  </si>
  <si>
    <t>Cradles for Transportation</t>
  </si>
  <si>
    <t>Painting: Standard Monochrome Single Color</t>
  </si>
  <si>
    <t>Paint</t>
  </si>
  <si>
    <t>Painting: 2 Colors</t>
  </si>
  <si>
    <t>Painting: Metallic Colors</t>
  </si>
  <si>
    <t>Engine</t>
  </si>
  <si>
    <t>Rotax-912 iS 100 hp Fuel Injection</t>
  </si>
  <si>
    <t>iS Engine Installation</t>
  </si>
  <si>
    <t>Radiator Cooling Shield (for Cold OAT)</t>
  </si>
  <si>
    <t>Propellers</t>
  </si>
  <si>
    <t>Duc Helices FLASH Propeller with Carbon Fiber Spinner (Ground Adjustable Pitch, 3-Blade Inconel Propeller, 1730 mm / 68.1 in. Diameter, Includes Blade Covers and Custom Color Lettering)</t>
  </si>
  <si>
    <t>USA Supplied</t>
  </si>
  <si>
    <t>E-Prop 3-Blade Composite Propeller with a Spinner (Inconel Leading Edge Protection, with Blade Covers)</t>
  </si>
  <si>
    <t>Kiev 3-Blade Composite Propeller with a Spinner (Semi Scimitar Prop., Brass Leading Edge Protection)</t>
  </si>
  <si>
    <t>Fuel Tanks</t>
  </si>
  <si>
    <t>Wing Fuel Tanks (2х45 = 90 Liters, 2x12 = 24 Gallon)</t>
  </si>
  <si>
    <r>
      <t xml:space="preserve">Wing Fuel Tanks (2х57 = 114 Liters, 2x15 = 30 Gallon) </t>
    </r>
    <r>
      <rPr>
        <i/>
        <sz val="8"/>
        <color theme="1"/>
        <rFont val="Arial"/>
        <family val="2"/>
      </rPr>
      <t>Recommended</t>
    </r>
  </si>
  <si>
    <t>Landing Gear</t>
  </si>
  <si>
    <t>Aircraft Wheels (Chen Sheng 15x6x6 with Matco Hydraulic Brakes, Non-Aviation Tires, Fits Wheel Pants)</t>
  </si>
  <si>
    <t>Aircraft Wheels (AirTrac 6x6 with Matco Hydraulic Brakes, 4-ply Tires)</t>
  </si>
  <si>
    <t>Aircraft Wheels (Carlisle Turfglide 8x6 Tires)</t>
  </si>
  <si>
    <r>
      <t>Mud Guards (</t>
    </r>
    <r>
      <rPr>
        <i/>
        <sz val="8"/>
        <color theme="1"/>
        <rFont val="Arial"/>
        <family val="2"/>
      </rPr>
      <t>Recommended</t>
    </r>
    <r>
      <rPr>
        <sz val="8"/>
        <color theme="1"/>
        <rFont val="Arial"/>
        <family val="2"/>
      </rPr>
      <t xml:space="preserve"> if You Don't Get Wheel Pants)</t>
    </r>
  </si>
  <si>
    <t>Titan Skis</t>
  </si>
  <si>
    <t>Cabin</t>
  </si>
  <si>
    <t>Photo Windows (Each Door, 2 Possible - Enter Quantity)</t>
  </si>
  <si>
    <t>Standard Luggage Fabric Cover (Zipper to Open)</t>
  </si>
  <si>
    <t>Cabin Cover for Storage</t>
  </si>
  <si>
    <t>Defroster Fans</t>
  </si>
  <si>
    <t>Key Locks for Doors</t>
  </si>
  <si>
    <t>Stick Control Lock (Definitely Get this Option if You Chose Stick Controls)</t>
  </si>
  <si>
    <t>Lights</t>
  </si>
  <si>
    <r>
      <t xml:space="preserve">Landing light in Cowling (LED) </t>
    </r>
    <r>
      <rPr>
        <i/>
        <sz val="8"/>
        <color theme="1"/>
        <rFont val="Arial"/>
        <family val="2"/>
      </rPr>
      <t>Recommended</t>
    </r>
  </si>
  <si>
    <t>Wing Landing Lights (LED, Choose One or Two - Enter Quantity)</t>
  </si>
  <si>
    <t>WIG-WAG Landing Light Circuit</t>
  </si>
  <si>
    <r>
      <t xml:space="preserve">Wingtip Nav/Strobe Lights (LED) </t>
    </r>
    <r>
      <rPr>
        <i/>
        <sz val="8"/>
        <color theme="1"/>
        <rFont val="Arial"/>
        <family val="2"/>
      </rPr>
      <t>Recommended</t>
    </r>
  </si>
  <si>
    <t>Light on Vertical</t>
  </si>
  <si>
    <t>Backlit Panel for Night Flying</t>
  </si>
  <si>
    <t>Red Overhead Instrument Panel Light</t>
  </si>
  <si>
    <t>Electrical</t>
  </si>
  <si>
    <t>Dual USB Charge Port (Enter Quantity)</t>
  </si>
  <si>
    <t>12V Power Outlet (Enter Quantity)</t>
  </si>
  <si>
    <r>
      <t xml:space="preserve">Battery Main Switch </t>
    </r>
    <r>
      <rPr>
        <i/>
        <sz val="8"/>
        <color theme="1"/>
        <rFont val="Arial"/>
        <family val="2"/>
      </rPr>
      <t>Recommended</t>
    </r>
  </si>
  <si>
    <t>EarthX ETX900 Battery Upgrade (Saves About 9 lbs., Lasts Longer)</t>
  </si>
  <si>
    <t>EarthX ETX1600 Battery Upgrade (32 AMP hour, Double the Capacity of ETX900, 6 lbs. Lighter than the Stock Lead Acid Battery)</t>
  </si>
  <si>
    <t>Avionics</t>
  </si>
  <si>
    <t>Garmin G3X Dual 7" Displays Upgrade (Portrait Orientation)</t>
  </si>
  <si>
    <t>Garmin G5 Flight Display (Choose One or Two - Enter Quantity)</t>
  </si>
  <si>
    <t>Garmin Backup ADAHRS Package for Dual Screen</t>
  </si>
  <si>
    <t>Garmin GHA 15 (Radar Altimeter Sensor for G3X)</t>
  </si>
  <si>
    <t>ASI BK-3 (Mechanical Airspeed Indicator, Knots Only)</t>
  </si>
  <si>
    <t>MGL ASI-5 Airspeed (Digital Airspeed Indicator Gauge)</t>
  </si>
  <si>
    <t>MGL ALT-6 Altimeter &amp; Vertical Speed Indicator</t>
  </si>
  <si>
    <t>Combined ALT (Altimeter) and VSI (Vertical Speed)</t>
  </si>
  <si>
    <t xml:space="preserve">VSI BC-2A (Steam Gauge Vertical Speed Indicator, 2000 ft./min.) </t>
  </si>
  <si>
    <t>Altimeter (Steam Gauge, 2-Pointer Sensitive, 20,000 Reading Pressure in Inches, United Instruments TSO)</t>
  </si>
  <si>
    <t>Precision Compass (Vertical Card Style, TSO, Made in USA, Located in Panel or on Top of Dashboard)</t>
  </si>
  <si>
    <t>Winter Slip Indicator (Rectangular or 2-1/4 in. Round)</t>
  </si>
  <si>
    <t>Rectangular or Round</t>
  </si>
  <si>
    <t>Cables &amp; Bracket for Radio Installation (Antenna Wiring)</t>
  </si>
  <si>
    <t>Transponder Antenna</t>
  </si>
  <si>
    <t>Lightspeed Zulu 3 Headset (Enter Quantity)</t>
  </si>
  <si>
    <t>Lightspeed Delta Zulu Headset (Enter Quantity)</t>
  </si>
  <si>
    <t>Safety</t>
  </si>
  <si>
    <t>Magnum Parachute System</t>
  </si>
  <si>
    <t>EURO Price:</t>
  </si>
  <si>
    <t>USD:</t>
  </si>
  <si>
    <t>Shipping charges of $12,000 added after conversion to US Dollars.</t>
  </si>
  <si>
    <t>Shipping added to the price of the airplane</t>
  </si>
  <si>
    <t>Total</t>
  </si>
  <si>
    <t>Heavenbound Aviation</t>
  </si>
  <si>
    <t>8878 Harmony Church Rd. Johnstown, OH 43031</t>
  </si>
  <si>
    <t>Balance due at the time of shipping from the factory</t>
  </si>
  <si>
    <t>Find today's EURO exchange rate online. Input that here --&gt;</t>
  </si>
  <si>
    <t>Parachute Cables &amp; Bracket Pre-Rigged (if Chute is Not Installed)</t>
  </si>
  <si>
    <t>Total USD Price (Everything Included)</t>
  </si>
  <si>
    <r>
      <rPr>
        <b/>
        <sz val="10"/>
        <rFont val="Arial Cyr"/>
      </rPr>
      <t>Email:</t>
    </r>
    <r>
      <rPr>
        <b/>
        <sz val="10"/>
        <color indexed="12"/>
        <rFont val="Arial Cyr"/>
      </rPr>
      <t xml:space="preserve"> </t>
    </r>
    <r>
      <rPr>
        <b/>
        <u/>
        <sz val="10"/>
        <color rgb="FF00B050"/>
        <rFont val="Arial Cyr"/>
      </rPr>
      <t>aeroprakt@heavenboundaviation.com</t>
    </r>
  </si>
  <si>
    <r>
      <t>Garmin G3X Panel 10" Touch IFR System (</t>
    </r>
    <r>
      <rPr>
        <b/>
        <sz val="8"/>
        <rFont val="Arial"/>
        <family val="2"/>
      </rPr>
      <t>Garmin VFR:</t>
    </r>
    <r>
      <rPr>
        <sz val="8"/>
        <rFont val="Arial"/>
        <family val="2"/>
      </rPr>
      <t xml:space="preserve"> G3X Touch Panel w/ ADHARS and GPS Modules. Includes AoA, Radio, Intercom, Compass, Engine Monitor, Transponder and All Cables Pre-installed Complete. Autopilot &amp; ADS-B In/Out Included.)</t>
    </r>
  </si>
  <si>
    <r>
      <rPr>
        <b/>
        <sz val="8"/>
        <rFont val="Arial"/>
        <family val="2"/>
      </rPr>
      <t xml:space="preserve">IFR Upgrade Package: </t>
    </r>
    <r>
      <rPr>
        <sz val="8"/>
        <rFont val="Arial"/>
        <family val="2"/>
      </rPr>
      <t xml:space="preserve"> Includes Garmin GTN650Xi (IFR Navigator/Com with GPS, VOR, ILS, COM Radio), GMA245 Audio Panel, VOR/LOC Antenna, WAAS GPS Antenna, GAP26 Regulated Heated Pitot Tube, Battery Backup System.</t>
    </r>
  </si>
  <si>
    <r>
      <rPr>
        <b/>
        <sz val="8"/>
        <color theme="3" tint="0.39997558519241921"/>
        <rFont val="Arial"/>
        <family val="2"/>
      </rPr>
      <t>EURO</t>
    </r>
    <r>
      <rPr>
        <b/>
        <sz val="8"/>
        <color rgb="FFFF0000"/>
        <rFont val="Arial"/>
        <family val="2"/>
      </rPr>
      <t xml:space="preserve"> x </t>
    </r>
    <r>
      <rPr>
        <b/>
        <sz val="8"/>
        <color rgb="FF00B050"/>
        <rFont val="Arial"/>
        <family val="2"/>
      </rPr>
      <t>Exchange Rate (E.g. 1.??)</t>
    </r>
    <r>
      <rPr>
        <b/>
        <sz val="8"/>
        <color rgb="FFFF0000"/>
        <rFont val="Arial"/>
        <family val="2"/>
      </rPr>
      <t xml:space="preserve"> = </t>
    </r>
    <r>
      <rPr>
        <b/>
        <sz val="8"/>
        <color theme="9" tint="-0.249977111117893"/>
        <rFont val="Arial"/>
        <family val="2"/>
      </rPr>
      <t>USD $??,???</t>
    </r>
    <r>
      <rPr>
        <b/>
        <sz val="8"/>
        <color rgb="FFFF0000"/>
        <rFont val="Arial"/>
        <family val="2"/>
      </rPr>
      <t xml:space="preserve"> + </t>
    </r>
    <r>
      <rPr>
        <b/>
        <sz val="8"/>
        <color rgb="FF7030A0"/>
        <rFont val="Arial"/>
        <family val="2"/>
      </rPr>
      <t>$12,000 for Shipping</t>
    </r>
    <r>
      <rPr>
        <b/>
        <sz val="8"/>
        <color rgb="FFFF0000"/>
        <rFont val="Arial"/>
        <family val="2"/>
      </rPr>
      <t xml:space="preserve"> = Total in USD</t>
    </r>
  </si>
  <si>
    <t>Must Pick Fuel Tank Size</t>
  </si>
  <si>
    <t>Only Wheels that Fit Wheel Pants</t>
  </si>
  <si>
    <t>GDL 52 Satellite Receiver</t>
  </si>
  <si>
    <t>COM Radio Antenna</t>
  </si>
  <si>
    <t>Wheels Pants (Set of Three, Also Called Wheel Spats)</t>
  </si>
  <si>
    <t>ASI UMA (Mechanical Airspeed Indicator, 160 MPH/140 Knots)</t>
  </si>
  <si>
    <t>Fabric Sunshade</t>
  </si>
  <si>
    <t>Airpath C2300 (TSO Wet Compass in panel)</t>
  </si>
  <si>
    <t>Airpath C2400 (TSO Wet Compass on glareshield)</t>
  </si>
  <si>
    <t>TOGA Button</t>
  </si>
  <si>
    <t>Yoke</t>
  </si>
  <si>
    <t>Deposit of 20% down</t>
  </si>
  <si>
    <t>7035 grey</t>
  </si>
  <si>
    <t>Aeroprakt A32 IFR #359 N316HB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</si>
</sst>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43" formatCode="_(* #,##0.00_);_(* \(#,##0.00\);_(* &quot;-&quot;??_);_(@_)"/>
    <numFmt numFmtId="164" formatCode="_([$$-409]* #,##0_);_([$$-409]* \(#,##0\);_([$$-409]* &quot;-&quot;_);_(@_)"/>
    <numFmt numFmtId="165" formatCode="_-* #,##0_р_._-;\-* #,##0_р_._-;_-* &quot;-&quot;??_р_._-;_-@_-"/>
    <numFmt numFmtId="166" formatCode="&quot;$&quot;#,##0"/>
  </numFmts>
  <fonts count="3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Arial"/>
      <family val="2"/>
      <charset val="204"/>
    </font>
    <font>
      <b/>
      <sz val="8"/>
      <name val="Arial"/>
      <family val="2"/>
    </font>
    <font>
      <b/>
      <sz val="8"/>
      <name val="Arial"/>
      <family val="2"/>
      <charset val="204"/>
    </font>
    <font>
      <sz val="8"/>
      <name val="Arial"/>
      <family val="2"/>
      <charset val="204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8"/>
      <color rgb="FFFF0000"/>
      <name val="Arial"/>
      <family val="2"/>
    </font>
    <font>
      <b/>
      <sz val="8"/>
      <color rgb="FFFF0000"/>
      <name val="Arial Cyr"/>
    </font>
    <font>
      <i/>
      <sz val="8"/>
      <color theme="1"/>
      <name val="Arial"/>
      <family val="2"/>
    </font>
    <font>
      <sz val="8"/>
      <name val="Arial"/>
      <family val="2"/>
    </font>
    <font>
      <sz val="10"/>
      <name val="Arial"/>
      <family val="2"/>
      <charset val="204"/>
    </font>
    <font>
      <b/>
      <sz val="10"/>
      <color theme="3" tint="0.39997558519241921"/>
      <name val="Arial"/>
      <family val="2"/>
      <charset val="204"/>
    </font>
    <font>
      <b/>
      <sz val="8"/>
      <color theme="3" tint="0.39997558519241921"/>
      <name val="Arial"/>
      <family val="2"/>
    </font>
    <font>
      <b/>
      <sz val="8"/>
      <color rgb="FF00B050"/>
      <name val="Arial"/>
      <family val="2"/>
    </font>
    <font>
      <b/>
      <sz val="8"/>
      <color theme="9" tint="-0.249977111117893"/>
      <name val="Arial"/>
      <family val="2"/>
    </font>
    <font>
      <b/>
      <sz val="8"/>
      <color rgb="FF7030A0"/>
      <name val="Arial"/>
      <family val="2"/>
    </font>
    <font>
      <b/>
      <sz val="8"/>
      <color rgb="FF00B050"/>
      <name val="Arial"/>
      <family val="2"/>
      <charset val="204"/>
    </font>
    <font>
      <b/>
      <sz val="10"/>
      <color rgb="FF00B050"/>
      <name val="Arial"/>
      <family val="2"/>
    </font>
    <font>
      <b/>
      <sz val="10"/>
      <color theme="9" tint="-0.249977111117893"/>
      <name val="Arial"/>
      <family val="2"/>
    </font>
    <font>
      <b/>
      <sz val="10"/>
      <color rgb="FF7030A0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12"/>
      <color rgb="FFFF0000"/>
      <name val="Arial"/>
      <family val="2"/>
    </font>
    <font>
      <b/>
      <sz val="10"/>
      <color rgb="FFFF0000"/>
      <name val="Arial"/>
      <family val="2"/>
    </font>
    <font>
      <sz val="8"/>
      <color rgb="FF7030A0"/>
      <name val="Arial"/>
      <family val="2"/>
      <charset val="204"/>
    </font>
    <font>
      <u/>
      <sz val="10"/>
      <color indexed="12"/>
      <name val="Arial Cyr"/>
      <charset val="204"/>
    </font>
    <font>
      <b/>
      <u/>
      <sz val="10"/>
      <color indexed="12"/>
      <name val="Arial Cyr"/>
    </font>
    <font>
      <b/>
      <sz val="10"/>
      <name val="Arial Cyr"/>
    </font>
    <font>
      <b/>
      <sz val="10"/>
      <color indexed="12"/>
      <name val="Arial Cyr"/>
    </font>
    <font>
      <b/>
      <u/>
      <sz val="10"/>
      <color rgb="FF00B050"/>
      <name val="Arial Cyr"/>
    </font>
    <font>
      <b/>
      <sz val="8"/>
      <color rgb="FFFF0000"/>
      <name val="Arial"/>
      <family val="2"/>
      <charset val="204"/>
    </font>
    <font>
      <sz val="8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6795556505021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7" fillId="0" borderId="0" applyNumberFormat="0" applyFill="0" applyBorder="0" applyAlignment="0" applyProtection="0">
      <alignment vertical="top"/>
      <protection locked="0"/>
    </xf>
  </cellStyleXfs>
  <cellXfs count="177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1" fontId="3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7" fillId="0" borderId="8" xfId="0" applyFont="1" applyBorder="1" applyAlignment="1">
      <alignment vertical="center" wrapText="1"/>
    </xf>
    <xf numFmtId="0" fontId="7" fillId="2" borderId="9" xfId="1" applyNumberFormat="1" applyFont="1" applyFill="1" applyBorder="1" applyAlignment="1">
      <alignment horizontal="left" vertical="center" wrapText="1"/>
    </xf>
    <xf numFmtId="3" fontId="7" fillId="2" borderId="10" xfId="1" applyNumberFormat="1" applyFont="1" applyFill="1" applyBorder="1" applyAlignment="1">
      <alignment horizontal="center" vertical="center" wrapText="1"/>
    </xf>
    <xf numFmtId="1" fontId="7" fillId="2" borderId="11" xfId="1" applyNumberFormat="1" applyFont="1" applyFill="1" applyBorder="1" applyAlignment="1">
      <alignment horizontal="center" vertical="center" wrapText="1"/>
    </xf>
    <xf numFmtId="3" fontId="7" fillId="2" borderId="11" xfId="0" applyNumberFormat="1" applyFont="1" applyFill="1" applyBorder="1" applyAlignment="1">
      <alignment horizontal="center" vertical="center" wrapText="1"/>
    </xf>
    <xf numFmtId="0" fontId="8" fillId="0" borderId="3" xfId="0" applyFont="1" applyBorder="1" applyAlignment="1">
      <alignment vertical="center" wrapText="1"/>
    </xf>
    <xf numFmtId="0" fontId="7" fillId="2" borderId="10" xfId="1" applyNumberFormat="1" applyFont="1" applyFill="1" applyBorder="1" applyAlignment="1">
      <alignment horizontal="left" vertical="center" wrapText="1"/>
    </xf>
    <xf numFmtId="3" fontId="7" fillId="2" borderId="10" xfId="0" applyNumberFormat="1" applyFont="1" applyFill="1" applyBorder="1" applyAlignment="1">
      <alignment horizontal="center" vertical="center" wrapText="1"/>
    </xf>
    <xf numFmtId="1" fontId="7" fillId="2" borderId="11" xfId="0" applyNumberFormat="1" applyFont="1" applyFill="1" applyBorder="1" applyAlignment="1">
      <alignment horizontal="center" vertical="center" wrapText="1"/>
    </xf>
    <xf numFmtId="0" fontId="7" fillId="0" borderId="3" xfId="0" applyFont="1" applyBorder="1" applyAlignment="1">
      <alignment vertical="center" wrapText="1"/>
    </xf>
    <xf numFmtId="3" fontId="7" fillId="2" borderId="11" xfId="1" applyNumberFormat="1" applyFont="1" applyFill="1" applyBorder="1" applyAlignment="1">
      <alignment horizontal="center" vertical="center" wrapText="1"/>
    </xf>
    <xf numFmtId="1" fontId="7" fillId="0" borderId="10" xfId="0" applyNumberFormat="1" applyFont="1" applyBorder="1" applyAlignment="1">
      <alignment horizontal="left" vertical="center" wrapText="1"/>
    </xf>
    <xf numFmtId="3" fontId="7" fillId="0" borderId="10" xfId="0" applyNumberFormat="1" applyFont="1" applyBorder="1" applyAlignment="1">
      <alignment horizontal="center" vertical="center" wrapText="1"/>
    </xf>
    <xf numFmtId="1" fontId="7" fillId="0" borderId="11" xfId="0" applyNumberFormat="1" applyFont="1" applyBorder="1" applyAlignment="1">
      <alignment horizontal="center" vertical="center" wrapText="1"/>
    </xf>
    <xf numFmtId="3" fontId="7" fillId="0" borderId="11" xfId="0" applyNumberFormat="1" applyFont="1" applyBorder="1" applyAlignment="1">
      <alignment horizontal="center" vertical="center" wrapText="1"/>
    </xf>
    <xf numFmtId="3" fontId="6" fillId="0" borderId="10" xfId="0" applyNumberFormat="1" applyFont="1" applyBorder="1" applyAlignment="1">
      <alignment horizontal="center" vertical="center" wrapText="1"/>
    </xf>
    <xf numFmtId="3" fontId="6" fillId="0" borderId="11" xfId="0" applyNumberFormat="1" applyFont="1" applyBorder="1" applyAlignment="1">
      <alignment horizontal="center" vertical="center" wrapText="1"/>
    </xf>
    <xf numFmtId="0" fontId="7" fillId="0" borderId="10" xfId="1" applyNumberFormat="1" applyFont="1" applyFill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1" fontId="7" fillId="0" borderId="10" xfId="0" applyNumberFormat="1" applyFont="1" applyBorder="1" applyAlignment="1">
      <alignment horizontal="center" vertical="center" wrapText="1"/>
    </xf>
    <xf numFmtId="3" fontId="7" fillId="0" borderId="12" xfId="0" applyNumberFormat="1" applyFont="1" applyBorder="1" applyAlignment="1">
      <alignment horizontal="center" vertical="center" wrapText="1"/>
    </xf>
    <xf numFmtId="3" fontId="7" fillId="2" borderId="9" xfId="0" applyNumberFormat="1" applyFont="1" applyFill="1" applyBorder="1" applyAlignment="1">
      <alignment horizontal="center" vertical="center" wrapText="1"/>
    </xf>
    <xf numFmtId="1" fontId="7" fillId="2" borderId="9" xfId="0" applyNumberFormat="1" applyFont="1" applyFill="1" applyBorder="1" applyAlignment="1">
      <alignment horizontal="center" vertical="center" wrapText="1"/>
    </xf>
    <xf numFmtId="3" fontId="7" fillId="2" borderId="13" xfId="0" applyNumberFormat="1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/>
    </xf>
    <xf numFmtId="0" fontId="5" fillId="2" borderId="14" xfId="1" applyNumberFormat="1" applyFont="1" applyFill="1" applyBorder="1" applyAlignment="1">
      <alignment horizontal="left" vertical="center" wrapText="1"/>
    </xf>
    <xf numFmtId="3" fontId="5" fillId="2" borderId="14" xfId="1" applyNumberFormat="1" applyFont="1" applyFill="1" applyBorder="1" applyAlignment="1">
      <alignment horizontal="center" vertical="center" wrapText="1"/>
    </xf>
    <xf numFmtId="1" fontId="5" fillId="2" borderId="14" xfId="1" applyNumberFormat="1" applyFont="1" applyFill="1" applyBorder="1" applyAlignment="1">
      <alignment horizontal="center" vertical="center" wrapText="1"/>
    </xf>
    <xf numFmtId="0" fontId="9" fillId="0" borderId="3" xfId="0" applyFont="1" applyBorder="1" applyAlignment="1">
      <alignment vertical="center"/>
    </xf>
    <xf numFmtId="0" fontId="5" fillId="0" borderId="8" xfId="0" applyFont="1" applyBorder="1" applyAlignment="1">
      <alignment vertical="center" wrapText="1"/>
    </xf>
    <xf numFmtId="0" fontId="5" fillId="2" borderId="18" xfId="1" applyNumberFormat="1" applyFont="1" applyFill="1" applyBorder="1" applyAlignment="1">
      <alignment horizontal="left" vertical="center" wrapText="1"/>
    </xf>
    <xf numFmtId="3" fontId="5" fillId="2" borderId="18" xfId="0" applyNumberFormat="1" applyFont="1" applyFill="1" applyBorder="1" applyAlignment="1">
      <alignment horizontal="center" vertical="center" wrapText="1"/>
    </xf>
    <xf numFmtId="1" fontId="5" fillId="2" borderId="19" xfId="0" applyNumberFormat="1" applyFont="1" applyFill="1" applyBorder="1" applyAlignment="1">
      <alignment horizontal="center" vertical="center" wrapText="1"/>
    </xf>
    <xf numFmtId="3" fontId="5" fillId="2" borderId="19" xfId="0" applyNumberFormat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vertical="center" wrapText="1"/>
    </xf>
    <xf numFmtId="0" fontId="5" fillId="2" borderId="9" xfId="1" applyNumberFormat="1" applyFont="1" applyFill="1" applyBorder="1" applyAlignment="1">
      <alignment horizontal="left" vertical="center" wrapText="1"/>
    </xf>
    <xf numFmtId="3" fontId="5" fillId="2" borderId="9" xfId="0" applyNumberFormat="1" applyFont="1" applyFill="1" applyBorder="1" applyAlignment="1">
      <alignment horizontal="center" vertical="center" wrapText="1"/>
    </xf>
    <xf numFmtId="1" fontId="5" fillId="2" borderId="13" xfId="0" applyNumberFormat="1" applyFont="1" applyFill="1" applyBorder="1" applyAlignment="1">
      <alignment horizontal="center" vertical="center" wrapText="1"/>
    </xf>
    <xf numFmtId="3" fontId="5" fillId="2" borderId="13" xfId="0" applyNumberFormat="1" applyFont="1" applyFill="1" applyBorder="1" applyAlignment="1">
      <alignment horizontal="center" vertical="center" wrapText="1"/>
    </xf>
    <xf numFmtId="0" fontId="7" fillId="2" borderId="18" xfId="1" applyNumberFormat="1" applyFont="1" applyFill="1" applyBorder="1" applyAlignment="1">
      <alignment horizontal="left" vertical="center" wrapText="1"/>
    </xf>
    <xf numFmtId="3" fontId="7" fillId="2" borderId="20" xfId="0" applyNumberFormat="1" applyFont="1" applyFill="1" applyBorder="1" applyAlignment="1">
      <alignment horizontal="center" vertical="center" wrapText="1"/>
    </xf>
    <xf numFmtId="1" fontId="7" fillId="2" borderId="21" xfId="0" applyNumberFormat="1" applyFont="1" applyFill="1" applyBorder="1" applyAlignment="1">
      <alignment horizontal="center" vertical="center" wrapText="1"/>
    </xf>
    <xf numFmtId="3" fontId="7" fillId="2" borderId="18" xfId="1" applyNumberFormat="1" applyFont="1" applyFill="1" applyBorder="1" applyAlignment="1">
      <alignment horizontal="center" vertical="center" wrapText="1"/>
    </xf>
    <xf numFmtId="3" fontId="7" fillId="2" borderId="22" xfId="0" applyNumberFormat="1" applyFont="1" applyFill="1" applyBorder="1" applyAlignment="1">
      <alignment horizontal="center" vertical="center" wrapText="1"/>
    </xf>
    <xf numFmtId="1" fontId="7" fillId="2" borderId="23" xfId="0" applyNumberFormat="1" applyFont="1" applyFill="1" applyBorder="1" applyAlignment="1">
      <alignment horizontal="center" vertical="center" wrapText="1"/>
    </xf>
    <xf numFmtId="3" fontId="7" fillId="2" borderId="9" xfId="1" applyNumberFormat="1" applyFont="1" applyFill="1" applyBorder="1" applyAlignment="1">
      <alignment horizontal="center" vertical="center" wrapText="1"/>
    </xf>
    <xf numFmtId="0" fontId="7" fillId="0" borderId="9" xfId="0" applyFont="1" applyBorder="1" applyAlignment="1">
      <alignment horizontal="left" vertical="center" wrapText="1"/>
    </xf>
    <xf numFmtId="3" fontId="7" fillId="0" borderId="9" xfId="0" applyNumberFormat="1" applyFont="1" applyBorder="1" applyAlignment="1">
      <alignment horizontal="center" vertical="center" wrapText="1"/>
    </xf>
    <xf numFmtId="1" fontId="7" fillId="0" borderId="13" xfId="0" applyNumberFormat="1" applyFont="1" applyBorder="1" applyAlignment="1">
      <alignment horizontal="center" vertical="center" wrapText="1"/>
    </xf>
    <xf numFmtId="0" fontId="7" fillId="2" borderId="24" xfId="0" applyFont="1" applyFill="1" applyBorder="1" applyAlignment="1">
      <alignment horizontal="left" vertical="center" wrapText="1"/>
    </xf>
    <xf numFmtId="3" fontId="7" fillId="2" borderId="25" xfId="0" applyNumberFormat="1" applyFont="1" applyFill="1" applyBorder="1" applyAlignment="1">
      <alignment horizontal="center" vertical="center" wrapText="1"/>
    </xf>
    <xf numFmtId="1" fontId="7" fillId="2" borderId="26" xfId="0" applyNumberFormat="1" applyFont="1" applyFill="1" applyBorder="1" applyAlignment="1">
      <alignment horizontal="center" vertical="center" wrapText="1"/>
    </xf>
    <xf numFmtId="3" fontId="7" fillId="2" borderId="24" xfId="0" applyNumberFormat="1" applyFont="1" applyFill="1" applyBorder="1" applyAlignment="1">
      <alignment horizontal="center" vertical="center" wrapText="1"/>
    </xf>
    <xf numFmtId="3" fontId="7" fillId="2" borderId="18" xfId="0" applyNumberFormat="1" applyFont="1" applyFill="1" applyBorder="1" applyAlignment="1">
      <alignment horizontal="center" vertical="center" wrapText="1"/>
    </xf>
    <xf numFmtId="1" fontId="7" fillId="2" borderId="19" xfId="0" applyNumberFormat="1" applyFont="1" applyFill="1" applyBorder="1" applyAlignment="1">
      <alignment horizontal="center" vertical="center" wrapText="1"/>
    </xf>
    <xf numFmtId="1" fontId="7" fillId="2" borderId="13" xfId="0" applyNumberFormat="1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7" fillId="2" borderId="18" xfId="0" applyFont="1" applyFill="1" applyBorder="1" applyAlignment="1">
      <alignment vertical="center" wrapText="1"/>
    </xf>
    <xf numFmtId="3" fontId="7" fillId="2" borderId="19" xfId="0" applyNumberFormat="1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left" vertical="center" wrapText="1"/>
    </xf>
    <xf numFmtId="3" fontId="7" fillId="2" borderId="3" xfId="0" applyNumberFormat="1" applyFont="1" applyFill="1" applyBorder="1" applyAlignment="1">
      <alignment horizontal="center" vertical="center" wrapText="1"/>
    </xf>
    <xf numFmtId="1" fontId="7" fillId="2" borderId="12" xfId="0" applyNumberFormat="1" applyFont="1" applyFill="1" applyBorder="1" applyAlignment="1">
      <alignment horizontal="center" vertical="center" wrapText="1"/>
    </xf>
    <xf numFmtId="3" fontId="7" fillId="2" borderId="12" xfId="0" applyNumberFormat="1" applyFont="1" applyFill="1" applyBorder="1" applyAlignment="1">
      <alignment horizontal="center" vertical="center" wrapText="1"/>
    </xf>
    <xf numFmtId="1" fontId="7" fillId="0" borderId="18" xfId="1" applyNumberFormat="1" applyFont="1" applyBorder="1" applyAlignment="1">
      <alignment horizontal="left" vertical="center" wrapText="1"/>
    </xf>
    <xf numFmtId="1" fontId="7" fillId="2" borderId="18" xfId="0" applyNumberFormat="1" applyFont="1" applyFill="1" applyBorder="1" applyAlignment="1">
      <alignment horizontal="center" vertical="center" wrapText="1"/>
    </xf>
    <xf numFmtId="1" fontId="7" fillId="0" borderId="10" xfId="1" applyNumberFormat="1" applyFont="1" applyBorder="1" applyAlignment="1">
      <alignment horizontal="left" vertical="center" wrapText="1"/>
    </xf>
    <xf numFmtId="1" fontId="7" fillId="2" borderId="10" xfId="0" applyNumberFormat="1" applyFont="1" applyFill="1" applyBorder="1" applyAlignment="1">
      <alignment horizontal="center" vertical="center" wrapText="1"/>
    </xf>
    <xf numFmtId="1" fontId="7" fillId="0" borderId="18" xfId="0" applyNumberFormat="1" applyFont="1" applyBorder="1" applyAlignment="1">
      <alignment horizontal="left" vertical="center" wrapText="1"/>
    </xf>
    <xf numFmtId="3" fontId="7" fillId="0" borderId="18" xfId="0" applyNumberFormat="1" applyFont="1" applyBorder="1" applyAlignment="1">
      <alignment horizontal="center" vertical="center" wrapText="1"/>
    </xf>
    <xf numFmtId="1" fontId="7" fillId="0" borderId="18" xfId="0" applyNumberFormat="1" applyFont="1" applyBorder="1" applyAlignment="1">
      <alignment horizontal="center" vertical="center" wrapText="1"/>
    </xf>
    <xf numFmtId="0" fontId="7" fillId="0" borderId="8" xfId="0" applyFont="1" applyBorder="1" applyAlignment="1">
      <alignment horizontal="left" vertical="center" wrapText="1"/>
    </xf>
    <xf numFmtId="1" fontId="6" fillId="0" borderId="10" xfId="0" applyNumberFormat="1" applyFont="1" applyBorder="1" applyAlignment="1">
      <alignment horizontal="center" vertical="center" wrapText="1"/>
    </xf>
    <xf numFmtId="3" fontId="7" fillId="0" borderId="10" xfId="1" applyNumberFormat="1" applyFont="1" applyFill="1" applyBorder="1" applyAlignment="1" applyProtection="1">
      <alignment horizontal="center" vertical="center" wrapText="1"/>
    </xf>
    <xf numFmtId="0" fontId="5" fillId="0" borderId="9" xfId="0" applyFont="1" applyBorder="1" applyAlignment="1">
      <alignment horizontal="left" vertical="center" wrapText="1"/>
    </xf>
    <xf numFmtId="3" fontId="5" fillId="0" borderId="9" xfId="0" applyNumberFormat="1" applyFont="1" applyBorder="1" applyAlignment="1">
      <alignment horizontal="center" vertical="center" wrapText="1"/>
    </xf>
    <xf numFmtId="1" fontId="5" fillId="0" borderId="13" xfId="0" applyNumberFormat="1" applyFont="1" applyBorder="1" applyAlignment="1">
      <alignment horizontal="center" vertical="center" wrapText="1"/>
    </xf>
    <xf numFmtId="0" fontId="11" fillId="0" borderId="3" xfId="0" applyFont="1" applyBorder="1" applyAlignment="1">
      <alignment vertical="center" wrapText="1"/>
    </xf>
    <xf numFmtId="0" fontId="7" fillId="2" borderId="18" xfId="0" applyFont="1" applyFill="1" applyBorder="1" applyAlignment="1">
      <alignment horizontal="left" vertical="center" wrapText="1"/>
    </xf>
    <xf numFmtId="0" fontId="7" fillId="2" borderId="10" xfId="0" applyFont="1" applyFill="1" applyBorder="1" applyAlignment="1">
      <alignment horizontal="left" vertical="center" wrapText="1"/>
    </xf>
    <xf numFmtId="0" fontId="6" fillId="0" borderId="8" xfId="0" applyFont="1" applyBorder="1" applyAlignment="1">
      <alignment vertical="center" wrapText="1"/>
    </xf>
    <xf numFmtId="1" fontId="7" fillId="0" borderId="9" xfId="0" applyNumberFormat="1" applyFont="1" applyBorder="1" applyAlignment="1">
      <alignment horizontal="left" vertical="center" wrapText="1"/>
    </xf>
    <xf numFmtId="0" fontId="5" fillId="0" borderId="10" xfId="0" applyFont="1" applyBorder="1" applyAlignment="1">
      <alignment vertical="center" wrapText="1"/>
    </xf>
    <xf numFmtId="3" fontId="5" fillId="0" borderId="10" xfId="0" applyNumberFormat="1" applyFont="1" applyBorder="1" applyAlignment="1">
      <alignment horizontal="center" vertical="center" wrapText="1"/>
    </xf>
    <xf numFmtId="164" fontId="11" fillId="0" borderId="11" xfId="0" applyNumberFormat="1" applyFont="1" applyBorder="1" applyAlignment="1">
      <alignment horizontal="center" vertical="center" wrapText="1"/>
    </xf>
    <xf numFmtId="3" fontId="5" fillId="0" borderId="11" xfId="1" applyNumberFormat="1" applyFont="1" applyFill="1" applyBorder="1" applyAlignment="1" applyProtection="1">
      <alignment horizontal="center" vertical="center" wrapText="1"/>
    </xf>
    <xf numFmtId="3" fontId="5" fillId="0" borderId="3" xfId="0" applyNumberFormat="1" applyFont="1" applyBorder="1" applyAlignment="1">
      <alignment horizontal="center" vertical="center" wrapText="1"/>
    </xf>
    <xf numFmtId="164" fontId="11" fillId="0" borderId="12" xfId="0" applyNumberFormat="1" applyFont="1" applyBorder="1" applyAlignment="1">
      <alignment horizontal="center" vertical="center" wrapText="1"/>
    </xf>
    <xf numFmtId="3" fontId="5" fillId="0" borderId="12" xfId="1" applyNumberFormat="1" applyFont="1" applyFill="1" applyBorder="1" applyAlignment="1" applyProtection="1">
      <alignment horizontal="center" vertical="center" wrapText="1"/>
    </xf>
    <xf numFmtId="0" fontId="11" fillId="2" borderId="3" xfId="1" applyNumberFormat="1" applyFont="1" applyFill="1" applyBorder="1" applyAlignment="1">
      <alignment horizontal="left" vertical="center" wrapText="1"/>
    </xf>
    <xf numFmtId="3" fontId="5" fillId="2" borderId="3" xfId="0" applyNumberFormat="1" applyFont="1" applyFill="1" applyBorder="1" applyAlignment="1">
      <alignment horizontal="center" vertical="center" wrapText="1"/>
    </xf>
    <xf numFmtId="1" fontId="5" fillId="2" borderId="3" xfId="0" applyNumberFormat="1" applyFont="1" applyFill="1" applyBorder="1" applyAlignment="1">
      <alignment horizontal="center" vertical="center" wrapText="1"/>
    </xf>
    <xf numFmtId="3" fontId="5" fillId="2" borderId="12" xfId="0" applyNumberFormat="1" applyFont="1" applyFill="1" applyBorder="1" applyAlignment="1">
      <alignment horizontal="center" vertical="center" wrapText="1"/>
    </xf>
    <xf numFmtId="0" fontId="11" fillId="2" borderId="10" xfId="1" applyNumberFormat="1" applyFont="1" applyFill="1" applyBorder="1" applyAlignment="1">
      <alignment horizontal="left" vertical="center" wrapText="1"/>
    </xf>
    <xf numFmtId="3" fontId="5" fillId="2" borderId="22" xfId="0" applyNumberFormat="1" applyFont="1" applyFill="1" applyBorder="1" applyAlignment="1">
      <alignment horizontal="center" vertical="center" wrapText="1"/>
    </xf>
    <xf numFmtId="1" fontId="5" fillId="2" borderId="9" xfId="0" applyNumberFormat="1" applyFont="1" applyFill="1" applyBorder="1" applyAlignment="1">
      <alignment horizontal="center" vertical="center" wrapText="1"/>
    </xf>
    <xf numFmtId="0" fontId="12" fillId="0" borderId="3" xfId="0" applyFont="1" applyBorder="1" applyAlignment="1">
      <alignment vertical="center" wrapText="1"/>
    </xf>
    <xf numFmtId="3" fontId="7" fillId="2" borderId="27" xfId="0" applyNumberFormat="1" applyFont="1" applyFill="1" applyBorder="1" applyAlignment="1">
      <alignment horizontal="center" vertical="center" wrapText="1"/>
    </xf>
    <xf numFmtId="1" fontId="6" fillId="2" borderId="11" xfId="0" applyNumberFormat="1" applyFont="1" applyFill="1" applyBorder="1" applyAlignment="1">
      <alignment horizontal="center" vertical="center" wrapText="1"/>
    </xf>
    <xf numFmtId="0" fontId="7" fillId="0" borderId="3" xfId="0" applyFont="1" applyBorder="1" applyAlignment="1">
      <alignment vertical="center"/>
    </xf>
    <xf numFmtId="3" fontId="7" fillId="2" borderId="11" xfId="1" applyNumberFormat="1" applyFont="1" applyFill="1" applyBorder="1" applyAlignment="1" applyProtection="1">
      <alignment horizontal="center" vertical="center" wrapText="1"/>
    </xf>
    <xf numFmtId="0" fontId="5" fillId="0" borderId="18" xfId="0" applyFont="1" applyBorder="1" applyAlignment="1">
      <alignment vertical="center" wrapText="1"/>
    </xf>
    <xf numFmtId="0" fontId="4" fillId="2" borderId="19" xfId="0" applyFont="1" applyFill="1" applyBorder="1" applyAlignment="1">
      <alignment horizontal="center" vertical="center" wrapText="1"/>
    </xf>
    <xf numFmtId="3" fontId="5" fillId="2" borderId="19" xfId="1" applyNumberFormat="1" applyFont="1" applyFill="1" applyBorder="1" applyAlignment="1" applyProtection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3" fontId="5" fillId="2" borderId="12" xfId="1" applyNumberFormat="1" applyFont="1" applyFill="1" applyBorder="1" applyAlignment="1" applyProtection="1">
      <alignment horizontal="center" vertical="center" wrapText="1"/>
    </xf>
    <xf numFmtId="3" fontId="5" fillId="2" borderId="14" xfId="0" applyNumberFormat="1" applyFont="1" applyFill="1" applyBorder="1" applyAlignment="1">
      <alignment horizontal="center" vertical="center" wrapText="1"/>
    </xf>
    <xf numFmtId="1" fontId="5" fillId="2" borderId="28" xfId="0" applyNumberFormat="1" applyFont="1" applyFill="1" applyBorder="1" applyAlignment="1">
      <alignment horizontal="center" vertical="center" wrapText="1"/>
    </xf>
    <xf numFmtId="3" fontId="5" fillId="2" borderId="28" xfId="1" applyNumberFormat="1" applyFont="1" applyFill="1" applyBorder="1" applyAlignment="1">
      <alignment horizontal="center" vertical="center" wrapText="1"/>
    </xf>
    <xf numFmtId="0" fontId="5" fillId="0" borderId="29" xfId="0" applyFont="1" applyBorder="1" applyAlignment="1">
      <alignment vertical="center" wrapText="1"/>
    </xf>
    <xf numFmtId="0" fontId="18" fillId="0" borderId="18" xfId="0" applyFont="1" applyBorder="1" applyAlignment="1">
      <alignment horizontal="left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166" fontId="21" fillId="0" borderId="33" xfId="0" applyNumberFormat="1" applyFont="1" applyBorder="1" applyAlignment="1" applyProtection="1">
      <alignment horizontal="center" vertical="center"/>
      <protection locked="0"/>
    </xf>
    <xf numFmtId="6" fontId="17" fillId="0" borderId="31" xfId="0" applyNumberFormat="1" applyFont="1" applyBorder="1" applyAlignment="1">
      <alignment horizontal="left" vertical="center" wrapText="1"/>
    </xf>
    <xf numFmtId="1" fontId="23" fillId="0" borderId="0" xfId="0" applyNumberFormat="1" applyFont="1" applyAlignment="1">
      <alignment horizontal="left" vertical="center"/>
    </xf>
    <xf numFmtId="166" fontId="24" fillId="0" borderId="33" xfId="0" applyNumberFormat="1" applyFont="1" applyBorder="1" applyAlignment="1">
      <alignment horizontal="left" vertical="center"/>
    </xf>
    <xf numFmtId="0" fontId="25" fillId="0" borderId="31" xfId="0" applyFont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2" fillId="0" borderId="30" xfId="0" applyFont="1" applyBorder="1" applyAlignment="1">
      <alignment horizontal="right" vertical="center" wrapText="1"/>
    </xf>
    <xf numFmtId="1" fontId="5" fillId="0" borderId="30" xfId="0" applyNumberFormat="1" applyFont="1" applyBorder="1" applyAlignment="1">
      <alignment horizontal="center" vertical="center"/>
    </xf>
    <xf numFmtId="165" fontId="13" fillId="0" borderId="30" xfId="1" applyNumberFormat="1" applyFont="1" applyBorder="1" applyAlignment="1">
      <alignment horizontal="center" vertical="center"/>
    </xf>
    <xf numFmtId="0" fontId="8" fillId="0" borderId="31" xfId="0" applyFont="1" applyBorder="1" applyAlignment="1">
      <alignment vertical="center" wrapText="1"/>
    </xf>
    <xf numFmtId="2" fontId="19" fillId="0" borderId="18" xfId="0" applyNumberFormat="1" applyFont="1" applyBorder="1" applyAlignment="1">
      <alignment horizontal="center" vertical="center"/>
    </xf>
    <xf numFmtId="166" fontId="20" fillId="0" borderId="32" xfId="0" applyNumberFormat="1" applyFont="1" applyBorder="1" applyAlignment="1">
      <alignment horizontal="center" vertical="center"/>
    </xf>
    <xf numFmtId="0" fontId="5" fillId="0" borderId="31" xfId="0" applyFont="1" applyBorder="1" applyAlignment="1">
      <alignment vertical="center" wrapText="1"/>
    </xf>
    <xf numFmtId="0" fontId="22" fillId="0" borderId="23" xfId="0" applyFont="1" applyBorder="1" applyAlignment="1">
      <alignment vertical="center"/>
    </xf>
    <xf numFmtId="0" fontId="22" fillId="0" borderId="0" xfId="0" applyFont="1" applyAlignment="1">
      <alignment vertical="center"/>
    </xf>
    <xf numFmtId="1" fontId="26" fillId="0" borderId="0" xfId="0" applyNumberFormat="1" applyFont="1" applyAlignment="1">
      <alignment horizontal="center" vertical="center"/>
    </xf>
    <xf numFmtId="1" fontId="4" fillId="0" borderId="0" xfId="0" applyNumberFormat="1" applyFont="1" applyAlignment="1">
      <alignment horizontal="center" vertical="center"/>
    </xf>
    <xf numFmtId="166" fontId="22" fillId="0" borderId="33" xfId="0" applyNumberFormat="1" applyFont="1" applyBorder="1" applyAlignment="1">
      <alignment horizontal="center" vertical="center"/>
    </xf>
    <xf numFmtId="166" fontId="22" fillId="0" borderId="34" xfId="0" applyNumberFormat="1" applyFont="1" applyBorder="1" applyAlignment="1">
      <alignment horizontal="center" vertical="center"/>
    </xf>
    <xf numFmtId="0" fontId="5" fillId="0" borderId="30" xfId="0" applyFont="1" applyBorder="1" applyAlignment="1">
      <alignment vertical="center" wrapText="1"/>
    </xf>
    <xf numFmtId="0" fontId="28" fillId="0" borderId="0" xfId="2" applyFont="1" applyBorder="1" applyAlignment="1" applyProtection="1">
      <alignment horizontal="left" vertical="center" wrapText="1"/>
    </xf>
    <xf numFmtId="166" fontId="22" fillId="0" borderId="35" xfId="0" applyNumberFormat="1" applyFont="1" applyBorder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 wrapText="1"/>
    </xf>
    <xf numFmtId="1" fontId="5" fillId="0" borderId="0" xfId="0" applyNumberFormat="1" applyFont="1" applyAlignment="1">
      <alignment horizontal="center" vertical="center"/>
    </xf>
    <xf numFmtId="165" fontId="13" fillId="0" borderId="0" xfId="1" applyNumberFormat="1" applyFont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18" fillId="0" borderId="0" xfId="0" applyFont="1" applyAlignment="1">
      <alignment horizontal="left" vertical="center" wrapText="1"/>
    </xf>
    <xf numFmtId="2" fontId="19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166" fontId="20" fillId="0" borderId="0" xfId="0" applyNumberFormat="1" applyFont="1" applyAlignment="1">
      <alignment horizontal="center" vertical="center"/>
    </xf>
    <xf numFmtId="166" fontId="21" fillId="0" borderId="0" xfId="0" applyNumberFormat="1" applyFont="1" applyAlignment="1" applyProtection="1">
      <alignment horizontal="center" vertical="center"/>
      <protection locked="0"/>
    </xf>
    <xf numFmtId="6" fontId="17" fillId="0" borderId="0" xfId="0" applyNumberFormat="1" applyFont="1" applyAlignment="1">
      <alignment horizontal="left" vertical="center" wrapText="1"/>
    </xf>
    <xf numFmtId="1" fontId="24" fillId="0" borderId="0" xfId="0" applyNumberFormat="1" applyFont="1" applyAlignment="1">
      <alignment horizontal="left" vertical="center"/>
    </xf>
    <xf numFmtId="166" fontId="24" fillId="0" borderId="0" xfId="0" applyNumberFormat="1" applyFont="1" applyAlignment="1">
      <alignment horizontal="left" vertical="center"/>
    </xf>
    <xf numFmtId="0" fontId="25" fillId="0" borderId="0" xfId="0" applyFont="1" applyAlignment="1">
      <alignment horizontal="left" vertical="center" wrapText="1"/>
    </xf>
    <xf numFmtId="166" fontId="22" fillId="0" borderId="0" xfId="0" applyNumberFormat="1" applyFont="1" applyAlignment="1">
      <alignment horizontal="center" vertical="center"/>
    </xf>
    <xf numFmtId="1" fontId="24" fillId="0" borderId="11" xfId="0" applyNumberFormat="1" applyFont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 wrapText="1"/>
    </xf>
    <xf numFmtId="3" fontId="6" fillId="3" borderId="5" xfId="0" applyNumberFormat="1" applyFont="1" applyFill="1" applyBorder="1" applyAlignment="1">
      <alignment horizontal="center" vertical="center" wrapText="1"/>
    </xf>
    <xf numFmtId="1" fontId="6" fillId="3" borderId="6" xfId="0" applyNumberFormat="1" applyFont="1" applyFill="1" applyBorder="1" applyAlignment="1">
      <alignment horizontal="center" vertical="center" wrapText="1"/>
    </xf>
    <xf numFmtId="3" fontId="6" fillId="3" borderId="7" xfId="0" applyNumberFormat="1" applyFont="1" applyFill="1" applyBorder="1" applyAlignment="1">
      <alignment horizontal="center" vertical="center" wrapText="1"/>
    </xf>
    <xf numFmtId="0" fontId="4" fillId="3" borderId="15" xfId="1" applyNumberFormat="1" applyFont="1" applyFill="1" applyBorder="1" applyAlignment="1">
      <alignment horizontal="center" vertical="center" wrapText="1"/>
    </xf>
    <xf numFmtId="3" fontId="5" fillId="3" borderId="16" xfId="0" applyNumberFormat="1" applyFont="1" applyFill="1" applyBorder="1" applyAlignment="1">
      <alignment horizontal="center" vertical="center" wrapText="1"/>
    </xf>
    <xf numFmtId="1" fontId="5" fillId="3" borderId="16" xfId="0" applyNumberFormat="1" applyFont="1" applyFill="1" applyBorder="1" applyAlignment="1">
      <alignment horizontal="center" vertical="center" wrapText="1"/>
    </xf>
    <xf numFmtId="3" fontId="5" fillId="3" borderId="17" xfId="0" applyNumberFormat="1" applyFont="1" applyFill="1" applyBorder="1" applyAlignment="1">
      <alignment horizontal="center" vertical="center" wrapText="1"/>
    </xf>
    <xf numFmtId="0" fontId="6" fillId="3" borderId="4" xfId="1" applyNumberFormat="1" applyFont="1" applyFill="1" applyBorder="1" applyAlignment="1">
      <alignment horizontal="center" vertical="center" wrapText="1"/>
    </xf>
    <xf numFmtId="0" fontId="6" fillId="3" borderId="15" xfId="1" applyNumberFormat="1" applyFont="1" applyFill="1" applyBorder="1" applyAlignment="1">
      <alignment horizontal="center" vertical="center" wrapText="1"/>
    </xf>
    <xf numFmtId="3" fontId="7" fillId="3" borderId="16" xfId="0" applyNumberFormat="1" applyFont="1" applyFill="1" applyBorder="1" applyAlignment="1">
      <alignment horizontal="center" vertical="center" wrapText="1"/>
    </xf>
    <xf numFmtId="1" fontId="7" fillId="3" borderId="16" xfId="0" applyNumberFormat="1" applyFont="1" applyFill="1" applyBorder="1" applyAlignment="1">
      <alignment horizontal="center" vertical="center" wrapText="1"/>
    </xf>
    <xf numFmtId="3" fontId="7" fillId="3" borderId="17" xfId="0" applyNumberFormat="1" applyFont="1" applyFill="1" applyBorder="1" applyAlignment="1">
      <alignment horizontal="center" vertical="center" wrapText="1"/>
    </xf>
    <xf numFmtId="0" fontId="6" fillId="3" borderId="15" xfId="0" applyFont="1" applyFill="1" applyBorder="1" applyAlignment="1">
      <alignment horizontal="center" vertical="center" wrapText="1"/>
    </xf>
    <xf numFmtId="1" fontId="6" fillId="3" borderId="15" xfId="0" applyNumberFormat="1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3" fontId="5" fillId="3" borderId="17" xfId="1" applyNumberFormat="1" applyFont="1" applyFill="1" applyBorder="1" applyAlignment="1" applyProtection="1">
      <alignment horizontal="center" vertical="center" wrapText="1"/>
    </xf>
    <xf numFmtId="0" fontId="32" fillId="0" borderId="11" xfId="0" applyFont="1" applyBorder="1" applyAlignment="1">
      <alignment horizontal="left" vertical="center" wrapText="1"/>
    </xf>
    <xf numFmtId="0" fontId="32" fillId="0" borderId="27" xfId="0" applyFont="1" applyBorder="1" applyAlignment="1">
      <alignment horizontal="left" vertical="center" wrapText="1"/>
    </xf>
    <xf numFmtId="0" fontId="32" fillId="0" borderId="0" xfId="0" applyFont="1" applyAlignment="1">
      <alignment horizontal="left" vertical="center" wrapText="1"/>
    </xf>
    <xf numFmtId="0" fontId="33" fillId="0" borderId="0" xfId="0" applyFont="1" applyAlignment="1">
      <alignment horizontal="left" vertical="center" wrapText="1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357554</xdr:colOff>
      <xdr:row>2</xdr:row>
      <xdr:rowOff>71120</xdr:rowOff>
    </xdr:from>
    <xdr:to>
      <xdr:col>3</xdr:col>
      <xdr:colOff>416560</xdr:colOff>
      <xdr:row>14</xdr:row>
      <xdr:rowOff>132080</xdr:rowOff>
    </xdr:to>
    <xdr:sp macro="" textlink="">
      <xdr:nvSpPr>
        <xdr:cNvPr id="2" name="Arrow: Up-Dow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4767629" y="747395"/>
          <a:ext cx="59006" cy="2480310"/>
        </a:xfrm>
        <a:prstGeom prst="up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aeropraktusa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100"/>
  <sheetViews>
    <sheetView tabSelected="1" topLeftCell="A72" zoomScale="120" zoomScaleNormal="120" workbookViewId="0">
      <selection activeCell="C86" sqref="C86"/>
    </sheetView>
  </sheetViews>
  <sheetFormatPr defaultColWidth="62.6875" defaultRowHeight="15"/>
  <cols>
    <col min="1" max="1" width="62.6875" style="122"/>
    <col min="2" max="2" width="14.125" style="122" customWidth="1"/>
    <col min="3" max="3" width="9.55078125" style="122" customWidth="1"/>
    <col min="4" max="4" width="13.85546875" style="122" customWidth="1"/>
    <col min="5" max="5" width="32.5546875" style="122" customWidth="1"/>
    <col min="6" max="16384" width="62.6875" style="122"/>
  </cols>
  <sheetData>
    <row r="1" spans="1:5" ht="29.25" thickBot="1">
      <c r="A1" s="1" t="s">
        <v>109</v>
      </c>
      <c r="B1" s="2" t="s">
        <v>0</v>
      </c>
      <c r="C1" s="3" t="s">
        <v>1</v>
      </c>
      <c r="D1" s="4" t="s">
        <v>2</v>
      </c>
      <c r="E1" s="39"/>
    </row>
    <row r="2" spans="1:5" ht="14.1" customHeight="1" thickTop="1" thickBot="1">
      <c r="A2" s="155" t="s">
        <v>3</v>
      </c>
      <c r="B2" s="156">
        <v>90809</v>
      </c>
      <c r="C2" s="157"/>
      <c r="D2" s="158">
        <v>90809</v>
      </c>
      <c r="E2" s="5"/>
    </row>
    <row r="3" spans="1:5" ht="14.1" customHeight="1" thickTop="1">
      <c r="A3" s="6" t="s">
        <v>4</v>
      </c>
      <c r="B3" s="7"/>
      <c r="C3" s="8" t="s">
        <v>5</v>
      </c>
      <c r="D3" s="9"/>
      <c r="E3" s="10" t="s">
        <v>106</v>
      </c>
    </row>
    <row r="4" spans="1:5" ht="14.1" customHeight="1">
      <c r="A4" s="11" t="s">
        <v>6</v>
      </c>
      <c r="B4" s="12"/>
      <c r="C4" s="13" t="s">
        <v>5</v>
      </c>
      <c r="D4" s="9"/>
      <c r="E4" s="14" t="s">
        <v>7</v>
      </c>
    </row>
    <row r="5" spans="1:5" ht="14.1" customHeight="1">
      <c r="A5" s="6" t="s">
        <v>8</v>
      </c>
      <c r="B5" s="7"/>
      <c r="C5" s="8" t="s">
        <v>5</v>
      </c>
      <c r="D5" s="15"/>
      <c r="E5" s="14" t="s">
        <v>7</v>
      </c>
    </row>
    <row r="6" spans="1:5" ht="14.1" customHeight="1">
      <c r="A6" s="16" t="s">
        <v>9</v>
      </c>
      <c r="B6" s="17"/>
      <c r="C6" s="18" t="s">
        <v>5</v>
      </c>
      <c r="D6" s="19"/>
      <c r="E6" s="14" t="s">
        <v>7</v>
      </c>
    </row>
    <row r="7" spans="1:5" ht="14.1" customHeight="1">
      <c r="A7" s="16" t="s">
        <v>10</v>
      </c>
      <c r="B7" s="17"/>
      <c r="C7" s="18" t="s">
        <v>5</v>
      </c>
      <c r="D7" s="19"/>
      <c r="E7" s="14" t="s">
        <v>7</v>
      </c>
    </row>
    <row r="8" spans="1:5" ht="27.95" customHeight="1">
      <c r="A8" s="16" t="s">
        <v>11</v>
      </c>
      <c r="B8" s="20"/>
      <c r="C8" s="18" t="s">
        <v>5</v>
      </c>
      <c r="D8" s="21"/>
      <c r="E8" s="14" t="s">
        <v>7</v>
      </c>
    </row>
    <row r="9" spans="1:5" ht="14.1" customHeight="1">
      <c r="A9" s="22" t="s">
        <v>12</v>
      </c>
      <c r="B9" s="17"/>
      <c r="C9" s="18" t="s">
        <v>5</v>
      </c>
      <c r="D9" s="19"/>
      <c r="E9" s="14" t="s">
        <v>7</v>
      </c>
    </row>
    <row r="10" spans="1:5" ht="14.1" customHeight="1">
      <c r="A10" s="23" t="s">
        <v>13</v>
      </c>
      <c r="B10" s="20"/>
      <c r="C10" s="24" t="s">
        <v>5</v>
      </c>
      <c r="D10" s="25"/>
      <c r="E10" s="14" t="s">
        <v>7</v>
      </c>
    </row>
    <row r="11" spans="1:5" ht="14.1" customHeight="1">
      <c r="A11" s="11" t="s">
        <v>14</v>
      </c>
      <c r="B11" s="12"/>
      <c r="C11" s="13" t="s">
        <v>5</v>
      </c>
      <c r="D11" s="9"/>
      <c r="E11" s="14" t="s">
        <v>7</v>
      </c>
    </row>
    <row r="12" spans="1:5" ht="14.1" customHeight="1">
      <c r="A12" s="6" t="s">
        <v>15</v>
      </c>
      <c r="B12" s="26"/>
      <c r="C12" s="27" t="s">
        <v>5</v>
      </c>
      <c r="D12" s="28"/>
      <c r="E12" s="14" t="s">
        <v>7</v>
      </c>
    </row>
    <row r="13" spans="1:5" ht="14.1" customHeight="1">
      <c r="A13" s="11" t="s">
        <v>16</v>
      </c>
      <c r="B13" s="12"/>
      <c r="C13" s="13" t="s">
        <v>5</v>
      </c>
      <c r="D13" s="9"/>
      <c r="E13" s="29" t="s">
        <v>7</v>
      </c>
    </row>
    <row r="14" spans="1:5" ht="14.1" customHeight="1">
      <c r="A14" s="22" t="s">
        <v>17</v>
      </c>
      <c r="B14" s="20"/>
      <c r="C14" s="24" t="s">
        <v>5</v>
      </c>
      <c r="D14" s="21"/>
      <c r="E14" s="14" t="s">
        <v>7</v>
      </c>
    </row>
    <row r="15" spans="1:5" ht="14.1" customHeight="1" thickBot="1">
      <c r="A15" s="30" t="s">
        <v>18</v>
      </c>
      <c r="B15" s="31"/>
      <c r="C15" s="32" t="s">
        <v>5</v>
      </c>
      <c r="D15" s="31"/>
      <c r="E15" s="33" t="s">
        <v>108</v>
      </c>
    </row>
    <row r="16" spans="1:5" ht="14.1" customHeight="1" thickTop="1" thickBot="1">
      <c r="A16" s="159" t="s">
        <v>19</v>
      </c>
      <c r="B16" s="160"/>
      <c r="C16" s="161"/>
      <c r="D16" s="162"/>
      <c r="E16" s="34"/>
    </row>
    <row r="17" spans="1:5" ht="14.1" customHeight="1" thickTop="1">
      <c r="A17" s="35" t="s">
        <v>20</v>
      </c>
      <c r="B17" s="36">
        <v>2800</v>
      </c>
      <c r="C17" s="37"/>
      <c r="D17" s="38" t="str">
        <f>IF(C17="","",B17)</f>
        <v/>
      </c>
      <c r="E17" s="39"/>
    </row>
    <row r="18" spans="1:5" ht="14.1" customHeight="1" thickBot="1">
      <c r="A18" s="40" t="s">
        <v>21</v>
      </c>
      <c r="B18" s="41">
        <v>5600</v>
      </c>
      <c r="C18" s="42"/>
      <c r="D18" s="43" t="str">
        <f>IF(C18="","",B18)</f>
        <v/>
      </c>
      <c r="E18" s="39"/>
    </row>
    <row r="19" spans="1:5" ht="14.1" customHeight="1" thickTop="1" thickBot="1">
      <c r="A19" s="159" t="s">
        <v>22</v>
      </c>
      <c r="B19" s="160"/>
      <c r="C19" s="161"/>
      <c r="D19" s="162"/>
      <c r="E19" s="34"/>
    </row>
    <row r="20" spans="1:5" ht="14.1" customHeight="1" thickTop="1">
      <c r="A20" s="44" t="s">
        <v>23</v>
      </c>
      <c r="B20" s="45">
        <v>28200</v>
      </c>
      <c r="C20" s="46" t="s">
        <v>5</v>
      </c>
      <c r="D20" s="47">
        <f>IF(C20="","",B20)</f>
        <v>28200</v>
      </c>
      <c r="E20" s="5"/>
    </row>
    <row r="21" spans="1:5" ht="14.1" customHeight="1">
      <c r="A21" s="6" t="s">
        <v>24</v>
      </c>
      <c r="B21" s="48">
        <v>1680</v>
      </c>
      <c r="C21" s="49" t="s">
        <v>5</v>
      </c>
      <c r="D21" s="50">
        <f>IF(C21="","",B21)</f>
        <v>1680</v>
      </c>
      <c r="E21" s="5"/>
    </row>
    <row r="22" spans="1:5" ht="14.1" customHeight="1" thickBot="1">
      <c r="A22" s="51" t="s">
        <v>25</v>
      </c>
      <c r="B22" s="52">
        <v>76</v>
      </c>
      <c r="C22" s="53" t="s">
        <v>5</v>
      </c>
      <c r="D22" s="52">
        <f>IF(C22="","",B22)</f>
        <v>76</v>
      </c>
      <c r="E22" s="14"/>
    </row>
    <row r="23" spans="1:5" ht="14.1" customHeight="1" thickTop="1" thickBot="1">
      <c r="A23" s="159" t="s">
        <v>26</v>
      </c>
      <c r="B23" s="160"/>
      <c r="C23" s="161"/>
      <c r="D23" s="162"/>
      <c r="E23" s="34"/>
    </row>
    <row r="24" spans="1:5" ht="38.1" customHeight="1" thickTop="1">
      <c r="A24" s="54" t="s">
        <v>27</v>
      </c>
      <c r="B24" s="55">
        <v>3500</v>
      </c>
      <c r="C24" s="56"/>
      <c r="D24" s="57" t="str">
        <f>IF(C24="","",B24)</f>
        <v/>
      </c>
      <c r="E24" s="5" t="s">
        <v>28</v>
      </c>
    </row>
    <row r="25" spans="1:5" ht="27.95" customHeight="1">
      <c r="A25" s="44" t="s">
        <v>29</v>
      </c>
      <c r="B25" s="58">
        <v>1950</v>
      </c>
      <c r="C25" s="59" t="s">
        <v>5</v>
      </c>
      <c r="D25" s="58">
        <f>IF(C25="","",B25)</f>
        <v>1950</v>
      </c>
      <c r="E25" s="5" t="s">
        <v>28</v>
      </c>
    </row>
    <row r="26" spans="1:5" ht="27.95" customHeight="1" thickBot="1">
      <c r="A26" s="6" t="s">
        <v>30</v>
      </c>
      <c r="B26" s="26">
        <v>1080</v>
      </c>
      <c r="C26" s="60"/>
      <c r="D26" s="26" t="str">
        <f>IF(C26="","",B26)</f>
        <v/>
      </c>
      <c r="E26" s="5"/>
    </row>
    <row r="27" spans="1:5" ht="14.1" customHeight="1" thickTop="1" thickBot="1">
      <c r="A27" s="163" t="s">
        <v>31</v>
      </c>
      <c r="B27" s="156"/>
      <c r="C27" s="157"/>
      <c r="D27" s="158"/>
      <c r="E27" s="61"/>
    </row>
    <row r="28" spans="1:5" ht="14.1" customHeight="1" thickTop="1">
      <c r="A28" s="62" t="s">
        <v>32</v>
      </c>
      <c r="B28" s="58">
        <v>1620</v>
      </c>
      <c r="C28" s="59"/>
      <c r="D28" s="63" t="str">
        <f t="shared" ref="D28:D36" si="0">IF(C28="","",B28)</f>
        <v/>
      </c>
      <c r="E28" s="14" t="s">
        <v>96</v>
      </c>
    </row>
    <row r="29" spans="1:5" ht="14.1" customHeight="1" thickBot="1">
      <c r="A29" s="64" t="s">
        <v>33</v>
      </c>
      <c r="B29" s="65">
        <v>1840</v>
      </c>
      <c r="C29" s="66" t="s">
        <v>5</v>
      </c>
      <c r="D29" s="67">
        <f t="shared" si="0"/>
        <v>1840</v>
      </c>
      <c r="E29" s="14"/>
    </row>
    <row r="30" spans="1:5" ht="14.1" customHeight="1" thickTop="1" thickBot="1">
      <c r="A30" s="159" t="s">
        <v>34</v>
      </c>
      <c r="B30" s="160"/>
      <c r="C30" s="161"/>
      <c r="D30" s="162"/>
      <c r="E30" s="34"/>
    </row>
    <row r="31" spans="1:5" ht="27.95" customHeight="1" thickTop="1">
      <c r="A31" s="68" t="s">
        <v>35</v>
      </c>
      <c r="B31" s="58">
        <v>2600</v>
      </c>
      <c r="C31" s="69"/>
      <c r="D31" s="58" t="str">
        <f t="shared" si="0"/>
        <v/>
      </c>
      <c r="E31" s="5" t="s">
        <v>97</v>
      </c>
    </row>
    <row r="32" spans="1:5" ht="14.1" customHeight="1">
      <c r="A32" s="70" t="s">
        <v>36</v>
      </c>
      <c r="B32" s="12">
        <v>3600</v>
      </c>
      <c r="C32" s="71" t="s">
        <v>5</v>
      </c>
      <c r="D32" s="12">
        <f t="shared" si="0"/>
        <v>3600</v>
      </c>
      <c r="E32" s="5"/>
    </row>
    <row r="33" spans="1:5" ht="14.1" customHeight="1">
      <c r="A33" s="70" t="s">
        <v>37</v>
      </c>
      <c r="B33" s="12">
        <v>3600</v>
      </c>
      <c r="C33" s="71"/>
      <c r="D33" s="12" t="str">
        <f t="shared" si="0"/>
        <v/>
      </c>
      <c r="E33" s="5"/>
    </row>
    <row r="34" spans="1:5" ht="14.1" customHeight="1">
      <c r="A34" s="11" t="s">
        <v>100</v>
      </c>
      <c r="B34" s="12">
        <v>540</v>
      </c>
      <c r="C34" s="71"/>
      <c r="D34" s="12" t="str">
        <f t="shared" si="0"/>
        <v/>
      </c>
      <c r="E34" s="5"/>
    </row>
    <row r="35" spans="1:5" ht="14.1" customHeight="1">
      <c r="A35" s="11" t="s">
        <v>38</v>
      </c>
      <c r="B35" s="12">
        <v>180</v>
      </c>
      <c r="C35" s="71" t="s">
        <v>5</v>
      </c>
      <c r="D35" s="12">
        <f t="shared" si="0"/>
        <v>180</v>
      </c>
      <c r="E35" s="5"/>
    </row>
    <row r="36" spans="1:5" ht="14.1" customHeight="1" thickBot="1">
      <c r="A36" s="6" t="s">
        <v>39</v>
      </c>
      <c r="B36" s="26">
        <v>4600</v>
      </c>
      <c r="C36" s="27"/>
      <c r="D36" s="26" t="str">
        <f t="shared" si="0"/>
        <v/>
      </c>
      <c r="E36" s="5"/>
    </row>
    <row r="37" spans="1:5" ht="14.1" customHeight="1" thickTop="1" thickBot="1">
      <c r="A37" s="164" t="s">
        <v>40</v>
      </c>
      <c r="B37" s="165"/>
      <c r="C37" s="166"/>
      <c r="D37" s="167"/>
      <c r="E37" s="5"/>
    </row>
    <row r="38" spans="1:5" ht="14.1" customHeight="1" thickTop="1">
      <c r="A38" s="72" t="s">
        <v>41</v>
      </c>
      <c r="B38" s="73">
        <v>1165</v>
      </c>
      <c r="C38" s="74"/>
      <c r="D38" s="73">
        <f>B38*C38</f>
        <v>0</v>
      </c>
      <c r="E38" s="75"/>
    </row>
    <row r="39" spans="1:5" ht="14.1" customHeight="1">
      <c r="A39" s="23" t="s">
        <v>42</v>
      </c>
      <c r="B39" s="17">
        <v>210</v>
      </c>
      <c r="C39" s="24" t="s">
        <v>5</v>
      </c>
      <c r="D39" s="17">
        <f t="shared" ref="D39:D44" si="1">IF(C39="","",B39)</f>
        <v>210</v>
      </c>
      <c r="E39" s="5"/>
    </row>
    <row r="40" spans="1:5" ht="14.1" customHeight="1">
      <c r="A40" s="22" t="s">
        <v>43</v>
      </c>
      <c r="B40" s="17">
        <v>400</v>
      </c>
      <c r="C40" s="76"/>
      <c r="D40" s="77" t="str">
        <f>IF(C40="","",B40)</f>
        <v/>
      </c>
      <c r="E40" s="5"/>
    </row>
    <row r="41" spans="1:5" ht="14.1" customHeight="1">
      <c r="A41" s="22" t="s">
        <v>102</v>
      </c>
      <c r="B41" s="17">
        <v>350</v>
      </c>
      <c r="C41" s="76" t="s">
        <v>5</v>
      </c>
      <c r="D41" s="77">
        <f>IF(C41="","",B41)</f>
        <v>350</v>
      </c>
      <c r="E41" s="5"/>
    </row>
    <row r="42" spans="1:5" ht="14.1" customHeight="1">
      <c r="A42" s="16" t="s">
        <v>44</v>
      </c>
      <c r="B42" s="17">
        <v>20</v>
      </c>
      <c r="C42" s="24" t="s">
        <v>5</v>
      </c>
      <c r="D42" s="17">
        <f t="shared" si="1"/>
        <v>20</v>
      </c>
      <c r="E42" s="5"/>
    </row>
    <row r="43" spans="1:5" ht="14.1" customHeight="1">
      <c r="A43" s="22" t="s">
        <v>45</v>
      </c>
      <c r="B43" s="17">
        <v>195</v>
      </c>
      <c r="C43" s="24" t="s">
        <v>5</v>
      </c>
      <c r="D43" s="17">
        <f t="shared" si="1"/>
        <v>195</v>
      </c>
      <c r="E43" s="5"/>
    </row>
    <row r="44" spans="1:5" ht="14.1" customHeight="1" thickBot="1">
      <c r="A44" s="78" t="s">
        <v>46</v>
      </c>
      <c r="B44" s="79">
        <v>161</v>
      </c>
      <c r="C44" s="80"/>
      <c r="D44" s="79" t="str">
        <f t="shared" si="1"/>
        <v/>
      </c>
      <c r="E44" s="81"/>
    </row>
    <row r="45" spans="1:5" ht="14.1" customHeight="1" thickTop="1" thickBot="1">
      <c r="A45" s="168" t="s">
        <v>47</v>
      </c>
      <c r="B45" s="165"/>
      <c r="C45" s="166"/>
      <c r="D45" s="167"/>
      <c r="E45" s="5"/>
    </row>
    <row r="46" spans="1:5" ht="14.1" customHeight="1" thickTop="1">
      <c r="A46" s="82" t="s">
        <v>48</v>
      </c>
      <c r="B46" s="58">
        <v>160</v>
      </c>
      <c r="C46" s="69" t="s">
        <v>5</v>
      </c>
      <c r="D46" s="58">
        <f t="shared" ref="D46:D52" si="2">IF(C46="","",B46)</f>
        <v>160</v>
      </c>
      <c r="E46" s="5"/>
    </row>
    <row r="47" spans="1:5" ht="14.1" customHeight="1">
      <c r="A47" s="83" t="s">
        <v>49</v>
      </c>
      <c r="B47" s="12">
        <v>376</v>
      </c>
      <c r="C47" s="71">
        <v>2</v>
      </c>
      <c r="D47" s="12">
        <f>B47*C47</f>
        <v>752</v>
      </c>
      <c r="E47" s="5"/>
    </row>
    <row r="48" spans="1:5" ht="14.1" customHeight="1">
      <c r="A48" s="23" t="s">
        <v>50</v>
      </c>
      <c r="B48" s="17">
        <v>188</v>
      </c>
      <c r="C48" s="24" t="s">
        <v>5</v>
      </c>
      <c r="D48" s="17">
        <f t="shared" si="2"/>
        <v>188</v>
      </c>
      <c r="E48" s="84"/>
    </row>
    <row r="49" spans="1:5" ht="14.1" customHeight="1">
      <c r="A49" s="83" t="s">
        <v>51</v>
      </c>
      <c r="B49" s="12">
        <v>752</v>
      </c>
      <c r="C49" s="71" t="s">
        <v>5</v>
      </c>
      <c r="D49" s="12">
        <f t="shared" si="2"/>
        <v>752</v>
      </c>
      <c r="E49" s="5"/>
    </row>
    <row r="50" spans="1:5" ht="14.1" customHeight="1">
      <c r="A50" s="83" t="s">
        <v>52</v>
      </c>
      <c r="B50" s="12">
        <v>350</v>
      </c>
      <c r="C50" s="71" t="s">
        <v>5</v>
      </c>
      <c r="D50" s="12">
        <f t="shared" si="2"/>
        <v>350</v>
      </c>
      <c r="E50" s="5"/>
    </row>
    <row r="51" spans="1:5" ht="14.1" customHeight="1">
      <c r="A51" s="16" t="s">
        <v>53</v>
      </c>
      <c r="B51" s="12">
        <v>425</v>
      </c>
      <c r="C51" s="71"/>
      <c r="D51" s="12" t="str">
        <f t="shared" si="2"/>
        <v/>
      </c>
      <c r="E51" s="5"/>
    </row>
    <row r="52" spans="1:5" ht="14.1" customHeight="1" thickBot="1">
      <c r="A52" s="85" t="s">
        <v>54</v>
      </c>
      <c r="B52" s="26">
        <v>188</v>
      </c>
      <c r="C52" s="27" t="s">
        <v>5</v>
      </c>
      <c r="D52" s="26">
        <f t="shared" si="2"/>
        <v>188</v>
      </c>
      <c r="E52" s="5"/>
    </row>
    <row r="53" spans="1:5" ht="14.1" customHeight="1" thickTop="1" thickBot="1">
      <c r="A53" s="169" t="s">
        <v>55</v>
      </c>
      <c r="B53" s="165"/>
      <c r="C53" s="166"/>
      <c r="D53" s="167"/>
      <c r="E53" s="5"/>
    </row>
    <row r="54" spans="1:5" ht="14.1" customHeight="1" thickTop="1">
      <c r="A54" s="82" t="s">
        <v>56</v>
      </c>
      <c r="B54" s="58">
        <v>60</v>
      </c>
      <c r="C54" s="59">
        <v>4</v>
      </c>
      <c r="D54" s="63">
        <f>B54*C54</f>
        <v>240</v>
      </c>
      <c r="E54" s="14"/>
    </row>
    <row r="55" spans="1:5" ht="14.1" customHeight="1">
      <c r="A55" s="83" t="s">
        <v>57</v>
      </c>
      <c r="B55" s="12">
        <v>60</v>
      </c>
      <c r="C55" s="13"/>
      <c r="D55" s="9">
        <f>B55*C55</f>
        <v>0</v>
      </c>
      <c r="E55" s="14"/>
    </row>
    <row r="56" spans="1:5" ht="14.1" customHeight="1">
      <c r="A56" s="83" t="s">
        <v>58</v>
      </c>
      <c r="B56" s="12">
        <v>110</v>
      </c>
      <c r="C56" s="13" t="s">
        <v>5</v>
      </c>
      <c r="D56" s="9">
        <f>IF(C56="","",B56)</f>
        <v>110</v>
      </c>
      <c r="E56" s="14"/>
    </row>
    <row r="57" spans="1:5" ht="14.1" customHeight="1">
      <c r="A57" s="86" t="s">
        <v>59</v>
      </c>
      <c r="B57" s="87">
        <v>380</v>
      </c>
      <c r="C57" s="88" t="s">
        <v>5</v>
      </c>
      <c r="D57" s="89">
        <f>IF(C57="","",B57)</f>
        <v>380</v>
      </c>
      <c r="E57" s="39" t="s">
        <v>28</v>
      </c>
    </row>
    <row r="58" spans="1:5" ht="38.1" customHeight="1" thickBot="1">
      <c r="A58" s="39" t="s">
        <v>60</v>
      </c>
      <c r="B58" s="90">
        <v>899</v>
      </c>
      <c r="C58" s="91"/>
      <c r="D58" s="92" t="str">
        <f>IF(C58="","",B58)</f>
        <v/>
      </c>
      <c r="E58" s="39" t="s">
        <v>28</v>
      </c>
    </row>
    <row r="59" spans="1:5" ht="14.1" customHeight="1" thickTop="1" thickBot="1">
      <c r="A59" s="164" t="s">
        <v>61</v>
      </c>
      <c r="B59" s="165"/>
      <c r="C59" s="166"/>
      <c r="D59" s="167"/>
      <c r="E59" s="5"/>
    </row>
    <row r="60" spans="1:5" ht="71.099999999999994" customHeight="1" thickTop="1">
      <c r="A60" s="93" t="s">
        <v>93</v>
      </c>
      <c r="B60" s="94">
        <v>42295</v>
      </c>
      <c r="C60" s="95" t="s">
        <v>5</v>
      </c>
      <c r="D60" s="96">
        <f t="shared" ref="D60:D79" si="3">IF(C60="","",B60)</f>
        <v>42295</v>
      </c>
      <c r="E60" s="81" t="s">
        <v>94</v>
      </c>
    </row>
    <row r="61" spans="1:5" ht="14.1" customHeight="1">
      <c r="A61" s="97" t="s">
        <v>62</v>
      </c>
      <c r="B61" s="98">
        <v>3996</v>
      </c>
      <c r="C61" s="99"/>
      <c r="D61" s="43" t="str">
        <f t="shared" ref="D61:D66" si="4">IF(C61="","",B61)</f>
        <v/>
      </c>
      <c r="E61" s="10"/>
    </row>
    <row r="62" spans="1:5" ht="14.1" customHeight="1">
      <c r="A62" s="97" t="s">
        <v>63</v>
      </c>
      <c r="B62" s="98">
        <v>2588</v>
      </c>
      <c r="C62" s="99" t="s">
        <v>5</v>
      </c>
      <c r="D62" s="43">
        <f t="shared" si="4"/>
        <v>2588</v>
      </c>
      <c r="E62" s="100"/>
    </row>
    <row r="63" spans="1:5" ht="14.1" customHeight="1">
      <c r="A63" s="97" t="s">
        <v>64</v>
      </c>
      <c r="B63" s="98">
        <v>1052</v>
      </c>
      <c r="C63" s="42"/>
      <c r="D63" s="43" t="str">
        <f t="shared" si="4"/>
        <v/>
      </c>
      <c r="E63" s="100"/>
    </row>
    <row r="64" spans="1:5" ht="14.1" customHeight="1">
      <c r="A64" s="97" t="s">
        <v>65</v>
      </c>
      <c r="B64" s="98">
        <v>2400</v>
      </c>
      <c r="C64" s="42"/>
      <c r="D64" s="43" t="str">
        <f t="shared" si="4"/>
        <v/>
      </c>
      <c r="E64" s="100"/>
    </row>
    <row r="65" spans="1:5" ht="14.1" customHeight="1">
      <c r="A65" s="97" t="s">
        <v>98</v>
      </c>
      <c r="B65" s="98">
        <v>1614</v>
      </c>
      <c r="C65" s="42" t="s">
        <v>5</v>
      </c>
      <c r="D65" s="43">
        <f t="shared" si="4"/>
        <v>1614</v>
      </c>
      <c r="E65" s="100"/>
    </row>
    <row r="66" spans="1:5" ht="14.1" customHeight="1">
      <c r="A66" s="97" t="s">
        <v>105</v>
      </c>
      <c r="B66" s="98">
        <v>0</v>
      </c>
      <c r="C66" s="42" t="s">
        <v>5</v>
      </c>
      <c r="D66" s="43">
        <f t="shared" si="4"/>
        <v>0</v>
      </c>
      <c r="E66" s="100"/>
    </row>
    <row r="67" spans="1:5" ht="16.5" customHeight="1">
      <c r="A67" s="11" t="s">
        <v>101</v>
      </c>
      <c r="B67" s="12">
        <v>550</v>
      </c>
      <c r="C67" s="13"/>
      <c r="D67" s="9" t="str">
        <f t="shared" si="3"/>
        <v/>
      </c>
      <c r="E67" s="14" t="s">
        <v>28</v>
      </c>
    </row>
    <row r="68" spans="1:5" ht="14.1" customHeight="1">
      <c r="A68" s="11" t="s">
        <v>66</v>
      </c>
      <c r="B68" s="12">
        <v>290</v>
      </c>
      <c r="C68" s="13"/>
      <c r="D68" s="9" t="str">
        <f t="shared" si="3"/>
        <v/>
      </c>
      <c r="E68" s="14"/>
    </row>
    <row r="69" spans="1:5" ht="14.1" customHeight="1">
      <c r="A69" s="11" t="s">
        <v>67</v>
      </c>
      <c r="B69" s="12">
        <v>490</v>
      </c>
      <c r="C69" s="13"/>
      <c r="D69" s="9" t="str">
        <f t="shared" si="3"/>
        <v/>
      </c>
      <c r="E69" s="14"/>
    </row>
    <row r="70" spans="1:5" ht="27.95" customHeight="1">
      <c r="A70" s="11" t="s">
        <v>68</v>
      </c>
      <c r="B70" s="12">
        <v>495</v>
      </c>
      <c r="C70" s="13"/>
      <c r="D70" s="9" t="str">
        <f t="shared" si="3"/>
        <v/>
      </c>
      <c r="E70" s="14" t="s">
        <v>69</v>
      </c>
    </row>
    <row r="71" spans="1:5" ht="14.1" customHeight="1">
      <c r="A71" s="11" t="s">
        <v>70</v>
      </c>
      <c r="B71" s="12">
        <v>340</v>
      </c>
      <c r="C71" s="13"/>
      <c r="D71" s="9" t="str">
        <f>IF(C71="","",B71)</f>
        <v/>
      </c>
      <c r="E71" s="14"/>
    </row>
    <row r="72" spans="1:5" ht="27.95" customHeight="1">
      <c r="A72" s="11" t="s">
        <v>71</v>
      </c>
      <c r="B72" s="12">
        <v>1932</v>
      </c>
      <c r="C72" s="13"/>
      <c r="D72" s="9" t="str">
        <f t="shared" ref="D72:D75" si="5">IF(C72="","",B72)</f>
        <v/>
      </c>
      <c r="E72" s="14"/>
    </row>
    <row r="73" spans="1:5" ht="14.1" customHeight="1">
      <c r="A73" s="83" t="s">
        <v>103</v>
      </c>
      <c r="B73" s="101">
        <v>295</v>
      </c>
      <c r="C73" s="102" t="s">
        <v>5</v>
      </c>
      <c r="D73" s="9">
        <f t="shared" si="5"/>
        <v>295</v>
      </c>
      <c r="E73" s="14" t="s">
        <v>28</v>
      </c>
    </row>
    <row r="74" spans="1:5" ht="14.1" customHeight="1">
      <c r="A74" s="83" t="s">
        <v>104</v>
      </c>
      <c r="B74" s="101">
        <v>330</v>
      </c>
      <c r="C74" s="102"/>
      <c r="D74" s="9" t="str">
        <f t="shared" si="5"/>
        <v/>
      </c>
      <c r="E74" s="14" t="s">
        <v>28</v>
      </c>
    </row>
    <row r="75" spans="1:5" ht="27.95" customHeight="1">
      <c r="A75" s="83" t="s">
        <v>72</v>
      </c>
      <c r="B75" s="101">
        <v>850</v>
      </c>
      <c r="C75" s="71"/>
      <c r="D75" s="9" t="str">
        <f t="shared" si="5"/>
        <v/>
      </c>
      <c r="E75" s="103" t="s">
        <v>28</v>
      </c>
    </row>
    <row r="76" spans="1:5" ht="14.1" customHeight="1">
      <c r="A76" s="11" t="s">
        <v>73</v>
      </c>
      <c r="B76" s="12">
        <v>160</v>
      </c>
      <c r="C76" s="13"/>
      <c r="D76" s="9" t="str">
        <f t="shared" si="3"/>
        <v/>
      </c>
      <c r="E76" s="10" t="s">
        <v>74</v>
      </c>
    </row>
    <row r="77" spans="1:5" ht="14.1" customHeight="1">
      <c r="A77" s="11" t="s">
        <v>75</v>
      </c>
      <c r="B77" s="12">
        <v>290</v>
      </c>
      <c r="C77" s="13" t="s">
        <v>5</v>
      </c>
      <c r="D77" s="9">
        <f t="shared" si="3"/>
        <v>290</v>
      </c>
      <c r="E77" s="14"/>
    </row>
    <row r="78" spans="1:5" ht="14.1" customHeight="1">
      <c r="A78" s="11" t="s">
        <v>99</v>
      </c>
      <c r="B78" s="12">
        <v>80</v>
      </c>
      <c r="C78" s="13" t="s">
        <v>5</v>
      </c>
      <c r="D78" s="9">
        <f t="shared" si="3"/>
        <v>80</v>
      </c>
      <c r="E78" s="14"/>
    </row>
    <row r="79" spans="1:5" ht="14.1" customHeight="1">
      <c r="A79" s="11" t="s">
        <v>76</v>
      </c>
      <c r="B79" s="12">
        <v>80</v>
      </c>
      <c r="C79" s="13" t="s">
        <v>5</v>
      </c>
      <c r="D79" s="104">
        <f t="shared" si="3"/>
        <v>80</v>
      </c>
      <c r="E79" s="14"/>
    </row>
    <row r="80" spans="1:5" ht="14.1" customHeight="1">
      <c r="A80" s="105" t="s">
        <v>77</v>
      </c>
      <c r="B80" s="36">
        <v>799</v>
      </c>
      <c r="C80" s="106"/>
      <c r="D80" s="107">
        <f>B80*C80</f>
        <v>0</v>
      </c>
      <c r="E80" s="39" t="s">
        <v>28</v>
      </c>
    </row>
    <row r="81" spans="1:5" ht="14.1" customHeight="1" thickBot="1">
      <c r="A81" s="39" t="s">
        <v>78</v>
      </c>
      <c r="B81" s="94">
        <v>1099</v>
      </c>
      <c r="C81" s="108"/>
      <c r="D81" s="109">
        <f>B81*C81</f>
        <v>0</v>
      </c>
      <c r="E81" s="39" t="s">
        <v>28</v>
      </c>
    </row>
    <row r="82" spans="1:5" ht="14.1" customHeight="1" thickTop="1" thickBot="1">
      <c r="A82" s="170" t="s">
        <v>79</v>
      </c>
      <c r="B82" s="160"/>
      <c r="C82" s="171"/>
      <c r="D82" s="172"/>
      <c r="E82" s="34"/>
    </row>
    <row r="83" spans="1:5" ht="14.1" customHeight="1" thickTop="1">
      <c r="A83" s="35" t="s">
        <v>90</v>
      </c>
      <c r="B83" s="36">
        <v>520</v>
      </c>
      <c r="C83" s="37"/>
      <c r="D83" s="38" t="str">
        <f>IF(C83="","",B83)</f>
        <v/>
      </c>
      <c r="E83" s="10"/>
    </row>
    <row r="84" spans="1:5" ht="14.1" customHeight="1" thickBot="1">
      <c r="A84" s="30" t="s">
        <v>80</v>
      </c>
      <c r="B84" s="110">
        <v>4800</v>
      </c>
      <c r="C84" s="111" t="s">
        <v>5</v>
      </c>
      <c r="D84" s="112">
        <f>IF(C84="","",B84)</f>
        <v>4800</v>
      </c>
      <c r="E84" s="113"/>
    </row>
    <row r="85" spans="1:5" ht="34.5" customHeight="1" thickTop="1" thickBot="1">
      <c r="A85" s="123" t="s">
        <v>81</v>
      </c>
      <c r="B85" s="124"/>
      <c r="C85" s="124"/>
      <c r="D85" s="125">
        <f>SUM(D2:D84)</f>
        <v>184272</v>
      </c>
      <c r="E85" s="126" t="s">
        <v>95</v>
      </c>
    </row>
    <row r="86" spans="1:5" ht="27.95" customHeight="1">
      <c r="A86" s="114" t="s">
        <v>89</v>
      </c>
      <c r="B86" s="127">
        <v>1.1499999999999999</v>
      </c>
      <c r="C86" s="115" t="s">
        <v>82</v>
      </c>
      <c r="D86" s="128">
        <f>D85*B86</f>
        <v>211912.8</v>
      </c>
      <c r="E86" s="129"/>
    </row>
    <row r="87" spans="1:5" ht="27.95" customHeight="1">
      <c r="A87" s="173" t="s">
        <v>83</v>
      </c>
      <c r="B87" s="174"/>
      <c r="C87" s="116"/>
      <c r="D87" s="117">
        <v>20000</v>
      </c>
      <c r="E87" s="118" t="s">
        <v>84</v>
      </c>
    </row>
    <row r="88" spans="1:5" ht="27.95" customHeight="1">
      <c r="A88" s="130"/>
      <c r="B88" s="119"/>
      <c r="C88" s="154" t="s">
        <v>85</v>
      </c>
      <c r="D88" s="120">
        <f>D86+D87</f>
        <v>231912.8</v>
      </c>
      <c r="E88" s="121" t="s">
        <v>91</v>
      </c>
    </row>
    <row r="89" spans="1:5" ht="27.95" customHeight="1">
      <c r="A89" s="131" t="s">
        <v>86</v>
      </c>
      <c r="B89" s="132"/>
      <c r="C89" s="133"/>
      <c r="D89" s="134">
        <f>D88*0.2</f>
        <v>46382.559999999998</v>
      </c>
      <c r="E89" s="129" t="s">
        <v>107</v>
      </c>
    </row>
    <row r="90" spans="1:5" ht="27.95" customHeight="1" thickBot="1">
      <c r="A90" s="131" t="s">
        <v>87</v>
      </c>
      <c r="B90" s="132"/>
      <c r="C90" s="133"/>
      <c r="D90" s="135">
        <f>D88-D89</f>
        <v>185530.23999999999</v>
      </c>
      <c r="E90" s="136" t="s">
        <v>88</v>
      </c>
    </row>
    <row r="91" spans="1:5" ht="27.95" customHeight="1">
      <c r="A91" s="137" t="s">
        <v>92</v>
      </c>
      <c r="B91" s="132"/>
      <c r="C91" s="133"/>
      <c r="D91" s="138"/>
      <c r="E91" s="139"/>
    </row>
    <row r="94" spans="1:5" ht="20.25">
      <c r="A94" s="140"/>
      <c r="B94" s="141"/>
      <c r="C94" s="141"/>
      <c r="D94" s="142"/>
      <c r="E94" s="143"/>
    </row>
    <row r="95" spans="1:5">
      <c r="A95" s="144"/>
      <c r="B95" s="145"/>
      <c r="C95" s="146"/>
      <c r="D95" s="147"/>
      <c r="E95" s="139"/>
    </row>
    <row r="96" spans="1:5">
      <c r="A96" s="175"/>
      <c r="B96" s="176"/>
      <c r="C96" s="146"/>
      <c r="D96" s="148"/>
      <c r="E96" s="149"/>
    </row>
    <row r="97" spans="1:5">
      <c r="A97" s="131"/>
      <c r="B97" s="119"/>
      <c r="C97" s="150"/>
      <c r="D97" s="151"/>
      <c r="E97" s="152"/>
    </row>
    <row r="98" spans="1:5">
      <c r="A98" s="131"/>
      <c r="B98" s="132"/>
      <c r="C98" s="133"/>
      <c r="D98" s="153"/>
      <c r="E98" s="139"/>
    </row>
    <row r="99" spans="1:5">
      <c r="A99" s="131"/>
      <c r="B99" s="132"/>
      <c r="C99" s="133"/>
      <c r="D99" s="153"/>
      <c r="E99" s="139"/>
    </row>
    <row r="100" spans="1:5">
      <c r="A100" s="137"/>
      <c r="B100" s="132"/>
      <c r="C100" s="133"/>
      <c r="D100" s="153"/>
      <c r="E100" s="139"/>
    </row>
  </sheetData>
  <mergeCells count="2">
    <mergeCell ref="A87:B87"/>
    <mergeCell ref="A96:B96"/>
  </mergeCells>
  <hyperlinks>
    <hyperlink ref="A91" r:id="rId1" display="www.aeropraktusa.com" xr:uid="{00000000-0004-0000-0000-000000000000}"/>
  </hyperlinks>
  <pageMargins left="0.25" right="0.25" top="0.75" bottom="0.75" header="0.3" footer="0.3"/>
  <pageSetup scale="99" fitToHeight="0" orientation="portrait" r:id="rId2"/>
  <ignoredErrors>
    <ignoredError sqref="D47" formula="1"/>
  </ignoredError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iOS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Andy Humphrey</cp:lastModifiedBy>
  <cp:lastPrinted>2024-06-18T23:29:31Z</cp:lastPrinted>
  <dcterms:created xsi:type="dcterms:W3CDTF">2024-06-18T20:46:14Z</dcterms:created>
  <dcterms:modified xsi:type="dcterms:W3CDTF">2026-04-09T17:43:59Z</dcterms:modified>
</cp:coreProperties>
</file>