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30399421982409216/WOPIServiceId_TP_DROPBOX_PLUS/WOPIUserId_-/"/>
    </mc:Choice>
  </mc:AlternateContent>
  <xr:revisionPtr revIDLastSave="0" documentId="8_{6DF0660C-70E4-5342-A019-9DE402253B02}" xr6:coauthVersionLast="47" xr6:coauthVersionMax="47" xr10:uidLastSave="{00000000-0000-0000-0000-000000000000}"/>
  <bookViews>
    <workbookView xWindow="8040" yWindow="2060" windowWidth="21620" windowHeight="17960" xr2:uid="{00000000-000D-0000-FFFF-FFFF00000000}"/>
  </bookViews>
  <sheets>
    <sheet name="Sheet1" sheetId="1" r:id="rId1"/>
  </sheets>
  <definedNames>
    <definedName name="_xlnm._FilterDatabase" localSheetId="0" hidden="1">Sheet1!$A$1:$E$114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84" i="1"/>
  <c r="D79" i="1"/>
  <c r="D30" i="1"/>
  <c r="D64" i="1"/>
  <c r="D50" i="1"/>
  <c r="D49" i="1"/>
  <c r="D27" i="1"/>
  <c r="D24" i="1"/>
  <c r="D58" i="1"/>
  <c r="D106" i="1"/>
  <c r="D45" i="1"/>
  <c r="D107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3" i="1"/>
  <c r="D82" i="1"/>
  <c r="D81" i="1"/>
  <c r="D80" i="1"/>
  <c r="D77" i="1"/>
  <c r="D75" i="1"/>
  <c r="D74" i="1"/>
  <c r="D73" i="1"/>
  <c r="D72" i="1"/>
  <c r="D70" i="1"/>
  <c r="D69" i="1"/>
  <c r="D68" i="1"/>
  <c r="D67" i="1"/>
  <c r="D63" i="1"/>
  <c r="D61" i="1"/>
  <c r="D59" i="1"/>
  <c r="D57" i="1"/>
  <c r="D56" i="1"/>
  <c r="D55" i="1"/>
  <c r="D54" i="1"/>
  <c r="D53" i="1"/>
  <c r="D48" i="1"/>
  <c r="D47" i="1"/>
  <c r="D46" i="1"/>
  <c r="D44" i="1"/>
  <c r="D43" i="1"/>
  <c r="D42" i="1"/>
  <c r="D40" i="1"/>
  <c r="D39" i="1"/>
  <c r="D38" i="1"/>
  <c r="D37" i="1"/>
  <c r="D36" i="1"/>
  <c r="D35" i="1"/>
  <c r="D33" i="1"/>
  <c r="D32" i="1"/>
  <c r="D29" i="1"/>
  <c r="D26" i="1"/>
  <c r="D25" i="1"/>
  <c r="D23" i="1"/>
  <c r="D22" i="1"/>
  <c r="D20" i="1"/>
  <c r="D19" i="1"/>
  <c r="D108" i="1"/>
  <c r="D109" i="1"/>
  <c r="D111" i="1"/>
  <c r="D112" i="1"/>
  <c r="D113" i="1"/>
</calcChain>
</file>

<file path=xl/sharedStrings.xml><?xml version="1.0" encoding="utf-8"?>
<sst xmlns="http://schemas.openxmlformats.org/spreadsheetml/2006/main" count="198" uniqueCount="134">
  <si>
    <t>Price EURO</t>
  </si>
  <si>
    <t>Select Option With "X"</t>
  </si>
  <si>
    <t>Build (Sample)</t>
  </si>
  <si>
    <t>A32 Airframe with Standard Features</t>
  </si>
  <si>
    <t>x</t>
  </si>
  <si>
    <t>Yoke or Stick Controls</t>
  </si>
  <si>
    <t>Trim Tab (Mechanical)</t>
  </si>
  <si>
    <t>Included</t>
  </si>
  <si>
    <t xml:space="preserve">Engine Electric System Installation </t>
  </si>
  <si>
    <t>Airbox Carb Heat</t>
  </si>
  <si>
    <t>Wing Strut Fairings</t>
  </si>
  <si>
    <t>Headliner</t>
  </si>
  <si>
    <t xml:space="preserve">Custom Instrument Panel Layout (Customer Chooses Layout as Part of their Customization) </t>
  </si>
  <si>
    <t>Artex ELT 406 MHz Dual Frequency</t>
  </si>
  <si>
    <t>Parking Brake (Hydraulic)</t>
  </si>
  <si>
    <t>Cabin Heat</t>
  </si>
  <si>
    <t>Autopilot Servo Mounting Tabs (for Present or Future Needs)</t>
  </si>
  <si>
    <t>Two Spare Switches and Fuses (Labeled "Spare" for All USA Airplanes)</t>
  </si>
  <si>
    <t>Cradles for Transportation</t>
  </si>
  <si>
    <t>Painting: Standard Monochrome Single Color</t>
  </si>
  <si>
    <t>Paint</t>
  </si>
  <si>
    <t>Painting: 2 Colors</t>
  </si>
  <si>
    <t>Painting: Metallic Colors</t>
  </si>
  <si>
    <t>Engines</t>
  </si>
  <si>
    <t>Rotax-912 ULS 100 hp Carburetors</t>
  </si>
  <si>
    <t>ULS Engine Installation</t>
  </si>
  <si>
    <t>Rotax-912 iS 100 hp Fuel Injection</t>
  </si>
  <si>
    <t>iS Engine Installation</t>
  </si>
  <si>
    <t>Radiator Cooling Shield (for Cold OAT)</t>
  </si>
  <si>
    <t>Propellers</t>
  </si>
  <si>
    <t>USA Supplied</t>
  </si>
  <si>
    <t>E-Prop 3-Blade Composite Propeller with a Spinner (Inconel Leading Edge Protection, with Blade Covers)</t>
  </si>
  <si>
    <t>Fuel Tanks</t>
  </si>
  <si>
    <t>Wing Fuel Tanks (2х45 = 90 Liters, 2x12 = 24 Gallon)</t>
  </si>
  <si>
    <t>Must Pick Fuel Tank Size</t>
  </si>
  <si>
    <r>
      <t xml:space="preserve">Wing Fuel Tanks (2х57 = 114 Liters, 2x15 = 30 Gallon) </t>
    </r>
    <r>
      <rPr>
        <i/>
        <sz val="8"/>
        <color theme="1"/>
        <rFont val="Arial"/>
        <family val="2"/>
      </rPr>
      <t>Recommended</t>
    </r>
  </si>
  <si>
    <t>Landing Gear</t>
  </si>
  <si>
    <t>Aircraft Wheels (Chen Sheng 15x6x6 with Matco Hydraulic Brakes, Non-Aviation Tires, Fits Wheel Pants)</t>
  </si>
  <si>
    <t>Only Wheels that Fit Wheel Pants</t>
  </si>
  <si>
    <t>Aircraft Wheels (AirTrac 6x6 with Matco Hydraulic Brakes, 4-ply Tires)</t>
  </si>
  <si>
    <t>Aircraft Wheels (Carlisle Turfglide 8x6 Tires)</t>
  </si>
  <si>
    <r>
      <t>Mud Guards (</t>
    </r>
    <r>
      <rPr>
        <i/>
        <sz val="8"/>
        <color theme="1"/>
        <rFont val="Arial"/>
        <family val="2"/>
      </rPr>
      <t>Recommended</t>
    </r>
    <r>
      <rPr>
        <sz val="8"/>
        <color theme="1"/>
        <rFont val="Arial"/>
        <family val="2"/>
      </rPr>
      <t xml:space="preserve"> if You Don't Get Wheel Pants)</t>
    </r>
  </si>
  <si>
    <t>Titan Skis</t>
  </si>
  <si>
    <t>Cabin</t>
  </si>
  <si>
    <t>Photo Windows (Each Door, 2 Possible - Enter Quantity)</t>
  </si>
  <si>
    <t>Standard Luggage Fabric Cover (Zipper to Open)</t>
  </si>
  <si>
    <t>Cabin Cover for Storage</t>
  </si>
  <si>
    <t>Defroster Fans</t>
  </si>
  <si>
    <t>Key Locks for Doors</t>
  </si>
  <si>
    <t>Stick Control Lock (Definitely Get this Option if You Chose Stick Controls)</t>
  </si>
  <si>
    <t>Lights</t>
  </si>
  <si>
    <r>
      <t xml:space="preserve">Landing light in Cowling (LED) </t>
    </r>
    <r>
      <rPr>
        <i/>
        <sz val="8"/>
        <color theme="1"/>
        <rFont val="Arial"/>
        <family val="2"/>
      </rPr>
      <t>Recommended</t>
    </r>
  </si>
  <si>
    <t>Wing Landing Lights (LED, Choose One or Two - Enter Quantity)</t>
  </si>
  <si>
    <t>WIG-WAG Landing Light Circuit</t>
  </si>
  <si>
    <r>
      <t xml:space="preserve">Wingtip Nav/Strobe Lights (LED) </t>
    </r>
    <r>
      <rPr>
        <i/>
        <sz val="8"/>
        <color theme="1"/>
        <rFont val="Arial"/>
        <family val="2"/>
      </rPr>
      <t>Recommended</t>
    </r>
  </si>
  <si>
    <t>Light on Vertical</t>
  </si>
  <si>
    <t>Backlit Panel for Night Flying</t>
  </si>
  <si>
    <t>Red Overhead Instrument Panel Light</t>
  </si>
  <si>
    <t>Electrical</t>
  </si>
  <si>
    <t>Dual USB Charge Port (Enter Quantity)</t>
  </si>
  <si>
    <t>12V Power Outlet (Enter Quantity)</t>
  </si>
  <si>
    <r>
      <t xml:space="preserve">Battery Main Switch </t>
    </r>
    <r>
      <rPr>
        <i/>
        <sz val="8"/>
        <color theme="1"/>
        <rFont val="Arial"/>
        <family val="2"/>
      </rPr>
      <t>Recommended</t>
    </r>
  </si>
  <si>
    <t>EarthX ETX900 Battery Upgrade (Saves About 9 lbs., Lasts Longer)</t>
  </si>
  <si>
    <t>Avionics</t>
  </si>
  <si>
    <t>Garmin</t>
  </si>
  <si>
    <t>Garmin G3X VFR Package (Includes AoA, Radio, Intercom, Compass, Engine Monitor, Transponder, Autopilot, ADS-B In/Out, and All Cables Pre-Installed)</t>
  </si>
  <si>
    <t>Dynon or Garmin Panel Required with Fuel Injected Engine</t>
  </si>
  <si>
    <t>Garmin G3X Dual 7" Displays Upgrade (Portrait or Landscape)</t>
  </si>
  <si>
    <t>Portrait or Landscape</t>
  </si>
  <si>
    <t>Garmin G5 Flight Display (Choose One or Two - Enter Quantity)</t>
  </si>
  <si>
    <t>GDL 52 Satellite Receiver</t>
  </si>
  <si>
    <t>Dynon</t>
  </si>
  <si>
    <t>Dynon HDX Touch VFR Package (Includes: 10.6” HDX Touch Screen Glass Panel with ADAHRS Sensor, Compass Sensor, Engine Monitor Module, GPS Module, AOA Pitot Tube System, COM Radio, Transponder with ADSB In/Out, Wi-Fi, and Autopilot)</t>
  </si>
  <si>
    <t>Second COM Radio for Dynon Package</t>
  </si>
  <si>
    <t>Dynon SV-KNOB Panel</t>
  </si>
  <si>
    <t>Dynon SV-AP Panel</t>
  </si>
  <si>
    <t>Dynon Upgrade from 10" to 12" Panel</t>
  </si>
  <si>
    <t>Dynon Upgrade to Dual 10" Panels</t>
  </si>
  <si>
    <t>Avionics Options</t>
  </si>
  <si>
    <t>Trig TY91 COM Radio</t>
  </si>
  <si>
    <t>Trig TT22 Mode "S" Transponder (with Antenna and Control Head)</t>
  </si>
  <si>
    <t>MGL EMS-2 Engine Monitor (Includes 2 Extra Sensors, RPM, Oil Pressure, Oil Temperature, CHT and EGT)</t>
  </si>
  <si>
    <t>Uavionix AV30 (Artificial Horizon, ASI, ALT, VSI, Compass, Probe-less AOA, Remote Magentometer, AV-MAG and AV-Link)</t>
  </si>
  <si>
    <t>Tachometer Analog</t>
  </si>
  <si>
    <t>Coolant Temp  Analog</t>
  </si>
  <si>
    <t>Oil Temp Analog</t>
  </si>
  <si>
    <t>Oil Pressure Analog</t>
  </si>
  <si>
    <t>ASI BK-3A (Mechanical Airspeed Indicator, Knots Only)</t>
  </si>
  <si>
    <t xml:space="preserve">VSI BC-2A (Steam Gauge Vertical Speed Indicator, 2000 ft./min.) </t>
  </si>
  <si>
    <t>Altimeter (Steam Gauge, 2-Pointer Sensitive, 20,000 Reading Pressure in Inches, United Instruments TSO)</t>
  </si>
  <si>
    <t>Airpath C2300 (TSO Wet Compass in Dashboard)</t>
  </si>
  <si>
    <t>Airpath C2400 (TSO Wet Compass on Top of Dashboard)</t>
  </si>
  <si>
    <t>Falcon Compass (Vertical Card Style)</t>
  </si>
  <si>
    <t>Precision Compass (Vertical Card Style, TSO, Made in USA, Located in Panel or on Top of Dashboard)</t>
  </si>
  <si>
    <t>Winter Slip Indicator (Rectangular or 2-1/4 in. Round)</t>
  </si>
  <si>
    <t>Rectangular or Round</t>
  </si>
  <si>
    <t>Cables &amp; Bracket for Radio Installation (Antenna Wiring)</t>
  </si>
  <si>
    <t>Com Radio Antenna</t>
  </si>
  <si>
    <t>Transponder Antenna</t>
  </si>
  <si>
    <t>Lightspeed Zulu 3 Headset (Enter Quantity)</t>
  </si>
  <si>
    <t>Lightspeed Delta Zulu Headset (Enter Quantity)</t>
  </si>
  <si>
    <t>Safety</t>
  </si>
  <si>
    <t>Parachute Cables &amp; Bracket Pre-Rigged (if Chute is Not Installed)</t>
  </si>
  <si>
    <t>Magnum Parachute System</t>
  </si>
  <si>
    <t>EURO Price:</t>
  </si>
  <si>
    <t>Find today's EURO exchange rate online. Input that here --&gt;</t>
  </si>
  <si>
    <t>USD:</t>
  </si>
  <si>
    <t>Shipping added to the price of the airplane</t>
  </si>
  <si>
    <t>Total</t>
  </si>
  <si>
    <t>Total USD Price (Everything Included)</t>
  </si>
  <si>
    <t>Heavenbound Aviation</t>
  </si>
  <si>
    <t>Deposit of 30% down</t>
  </si>
  <si>
    <t>8878 Harmony Church Rd. Johnstown, OH 43031</t>
  </si>
  <si>
    <t>Balance due at the time of shipping from the factory</t>
  </si>
  <si>
    <r>
      <rPr>
        <b/>
        <sz val="10"/>
        <rFont val="Arial Cyr"/>
      </rPr>
      <t>Email:</t>
    </r>
    <r>
      <rPr>
        <b/>
        <sz val="10"/>
        <color indexed="12"/>
        <rFont val="Arial Cyr"/>
      </rPr>
      <t xml:space="preserve"> </t>
    </r>
    <r>
      <rPr>
        <b/>
        <u/>
        <sz val="10"/>
        <color rgb="FF00B050"/>
        <rFont val="Arial Cyr"/>
      </rPr>
      <t>aeroprakt@heavenboundaviation.com</t>
    </r>
  </si>
  <si>
    <t>Wheels Pants (Set of Three, Also Called Wheel Spats)</t>
  </si>
  <si>
    <t>ASI UMA (Mechanical Airspeed Indicator, 160 MPH/140 Knots)</t>
  </si>
  <si>
    <t>Fabric Sunshade</t>
  </si>
  <si>
    <t>Aeroprakt A32 Customer Price List in EURO</t>
  </si>
  <si>
    <t>Shipping, customs and tariffs</t>
  </si>
  <si>
    <t>X</t>
  </si>
  <si>
    <t>Yoke</t>
  </si>
  <si>
    <t>Tanis Engine Preheater</t>
  </si>
  <si>
    <t>Lightspeed headset brain holders</t>
  </si>
  <si>
    <t>Upgrade from fuses to circuit breakers</t>
  </si>
  <si>
    <t>E-prop Gloriuse Constant Speed prop</t>
  </si>
  <si>
    <t>Starlink Mini installation in wing</t>
  </si>
  <si>
    <t xml:space="preserve">Extra pair of window air vents </t>
  </si>
  <si>
    <t>Extra PTT switch in panel (for flight training)</t>
  </si>
  <si>
    <t>Red Fuel Flow Cube (for ULS only)</t>
  </si>
  <si>
    <t>RAL 3020 Red</t>
  </si>
  <si>
    <t>ASI MGL ASI-5 Digital Airspeed Indicator gauge</t>
  </si>
  <si>
    <t>Altimeter MGL ALT-6 (395) Programmable, combined functions.. Altitude &amp; Vertical Speed Indicator.</t>
  </si>
  <si>
    <t>Combined ALT (Altimeter) and VSI (Vertical Speed)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</si>
</sst>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[$$-409]* #,##0_);_([$$-409]* \(#,##0\);_([$$-409]* &quot;-&quot;_);_(@_)"/>
    <numFmt numFmtId="165" formatCode="_-* #,##0_р_._-;\-* #,##0_р_._-;_-* &quot;-&quot;??_р_._-;_-@_-"/>
    <numFmt numFmtId="166" formatCode="&quot;$&quot;#,##0"/>
  </numFmts>
  <fonts count="3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name val="Arial"/>
      <family val="2"/>
      <charset val="204"/>
    </font>
    <font>
      <b/>
      <sz val="8"/>
      <name val="Arial"/>
      <family val="2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rgb="FFFF0000"/>
      <name val="Arial Cyr"/>
    </font>
    <font>
      <i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color theme="3" tint="0.39997558519241921"/>
      <name val="Arial"/>
      <family val="2"/>
      <charset val="204"/>
    </font>
    <font>
      <b/>
      <sz val="8"/>
      <color rgb="FF7030A0"/>
      <name val="Arial"/>
      <family val="2"/>
    </font>
    <font>
      <b/>
      <sz val="8"/>
      <color rgb="FF00B050"/>
      <name val="Arial"/>
      <family val="2"/>
      <charset val="204"/>
    </font>
    <font>
      <b/>
      <sz val="10"/>
      <color rgb="FF00B050"/>
      <name val="Arial"/>
      <family val="2"/>
    </font>
    <font>
      <b/>
      <sz val="10"/>
      <color theme="9" tint="-0.249977111117893"/>
      <name val="Arial"/>
      <family val="2"/>
    </font>
    <font>
      <b/>
      <sz val="8"/>
      <color rgb="FFFF0000"/>
      <name val="Arial"/>
      <family val="2"/>
      <charset val="204"/>
    </font>
    <font>
      <sz val="8"/>
      <name val="Arial Cyr"/>
      <charset val="204"/>
    </font>
    <font>
      <b/>
      <sz val="10"/>
      <color rgb="FF7030A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7030A0"/>
      <name val="Arial"/>
      <family val="2"/>
      <charset val="204"/>
    </font>
    <font>
      <b/>
      <u/>
      <sz val="10"/>
      <color indexed="12"/>
      <name val="Arial Cyr"/>
    </font>
    <font>
      <b/>
      <sz val="10"/>
      <name val="Arial Cyr"/>
    </font>
    <font>
      <b/>
      <sz val="10"/>
      <color indexed="12"/>
      <name val="Arial Cyr"/>
    </font>
    <font>
      <b/>
      <u/>
      <sz val="10"/>
      <color rgb="FF00B050"/>
      <name val="Arial Cyr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CC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1" fontId="7" fillId="2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3" borderId="9" xfId="1" applyNumberFormat="1" applyFont="1" applyFill="1" applyBorder="1" applyAlignment="1">
      <alignment horizontal="left" vertical="center" wrapText="1"/>
    </xf>
    <xf numFmtId="3" fontId="8" fillId="3" borderId="10" xfId="1" applyNumberFormat="1" applyFont="1" applyFill="1" applyBorder="1" applyAlignment="1">
      <alignment horizontal="center" vertical="center" wrapText="1"/>
    </xf>
    <xf numFmtId="1" fontId="8" fillId="3" borderId="11" xfId="1" applyNumberFormat="1" applyFont="1" applyFill="1" applyBorder="1" applyAlignment="1">
      <alignment horizontal="center" vertical="center" wrapText="1"/>
    </xf>
    <xf numFmtId="3" fontId="8" fillId="3" borderId="1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8" fillId="3" borderId="10" xfId="1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3" fontId="8" fillId="3" borderId="11" xfId="1" applyNumberFormat="1" applyFont="1" applyFill="1" applyBorder="1" applyAlignment="1">
      <alignment horizontal="center" vertical="center" wrapText="1"/>
    </xf>
    <xf numFmtId="3" fontId="8" fillId="3" borderId="9" xfId="1" applyNumberFormat="1" applyFont="1" applyFill="1" applyBorder="1" applyAlignment="1">
      <alignment horizontal="center" vertical="center" wrapText="1"/>
    </xf>
    <xf numFmtId="1" fontId="8" fillId="3" borderId="12" xfId="1" applyNumberFormat="1" applyFont="1" applyFill="1" applyBorder="1" applyAlignment="1">
      <alignment horizontal="center" vertical="center" wrapText="1"/>
    </xf>
    <xf numFmtId="3" fontId="8" fillId="3" borderId="12" xfId="1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0" fontId="8" fillId="0" borderId="10" xfId="1" applyNumberFormat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5" fillId="2" borderId="14" xfId="1" applyNumberFormat="1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3" borderId="17" xfId="1" applyNumberFormat="1" applyFont="1" applyFill="1" applyBorder="1" applyAlignment="1">
      <alignment horizontal="left" vertical="center" wrapText="1"/>
    </xf>
    <xf numFmtId="3" fontId="6" fillId="3" borderId="17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3" fontId="6" fillId="3" borderId="18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3" borderId="9" xfId="1" applyNumberFormat="1" applyFont="1" applyFill="1" applyBorder="1" applyAlignment="1">
      <alignment horizontal="left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0" fontId="8" fillId="3" borderId="17" xfId="1" applyNumberFormat="1" applyFont="1" applyFill="1" applyBorder="1" applyAlignment="1">
      <alignment horizontal="left" vertical="center" wrapText="1"/>
    </xf>
    <xf numFmtId="3" fontId="8" fillId="3" borderId="19" xfId="0" applyNumberFormat="1" applyFont="1" applyFill="1" applyBorder="1" applyAlignment="1">
      <alignment horizontal="center" vertical="center" wrapText="1"/>
    </xf>
    <xf numFmtId="1" fontId="8" fillId="3" borderId="20" xfId="0" applyNumberFormat="1" applyFont="1" applyFill="1" applyBorder="1" applyAlignment="1">
      <alignment horizontal="center" vertical="center" wrapText="1"/>
    </xf>
    <xf numFmtId="3" fontId="8" fillId="3" borderId="21" xfId="0" applyNumberFormat="1" applyFont="1" applyFill="1" applyBorder="1" applyAlignment="1">
      <alignment horizontal="center" vertical="center" wrapText="1"/>
    </xf>
    <xf numFmtId="3" fontId="8" fillId="3" borderId="22" xfId="0" applyNumberFormat="1" applyFont="1" applyFill="1" applyBorder="1" applyAlignment="1">
      <alignment horizontal="center" vertical="center" wrapText="1"/>
    </xf>
    <xf numFmtId="1" fontId="8" fillId="3" borderId="2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1" fontId="8" fillId="3" borderId="13" xfId="0" applyNumberFormat="1" applyFont="1" applyFill="1" applyBorder="1" applyAlignment="1">
      <alignment horizontal="center" vertical="center" wrapText="1"/>
    </xf>
    <xf numFmtId="3" fontId="8" fillId="3" borderId="13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1" fontId="8" fillId="3" borderId="18" xfId="0" applyNumberFormat="1" applyFont="1" applyFill="1" applyBorder="1" applyAlignment="1">
      <alignment horizontal="center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 wrapText="1"/>
    </xf>
    <xf numFmtId="1" fontId="8" fillId="0" borderId="17" xfId="1" applyNumberFormat="1" applyFont="1" applyBorder="1" applyAlignment="1">
      <alignment horizontal="left" vertical="center" wrapText="1"/>
    </xf>
    <xf numFmtId="1" fontId="8" fillId="0" borderId="10" xfId="1" applyNumberFormat="1" applyFont="1" applyBorder="1" applyAlignment="1">
      <alignment horizontal="left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0" fontId="7" fillId="2" borderId="14" xfId="1" applyNumberFormat="1" applyFont="1" applyFill="1" applyBorder="1" applyAlignment="1">
      <alignment horizontal="center" vertical="center" wrapText="1"/>
    </xf>
    <xf numFmtId="3" fontId="8" fillId="2" borderId="15" xfId="0" applyNumberFormat="1" applyFont="1" applyFill="1" applyBorder="1" applyAlignment="1">
      <alignment horizontal="center" vertical="center" wrapText="1"/>
    </xf>
    <xf numFmtId="1" fontId="8" fillId="2" borderId="15" xfId="0" applyNumberFormat="1" applyFont="1" applyFill="1" applyBorder="1" applyAlignment="1">
      <alignment horizontal="center" vertical="center" wrapText="1"/>
    </xf>
    <xf numFmtId="3" fontId="8" fillId="2" borderId="16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1" fontId="7" fillId="3" borderId="11" xfId="0" applyNumberFormat="1" applyFont="1" applyFill="1" applyBorder="1" applyAlignment="1">
      <alignment horizontal="center" vertical="center" wrapText="1"/>
    </xf>
    <xf numFmtId="3" fontId="8" fillId="3" borderId="11" xfId="1" applyNumberFormat="1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3" fontId="8" fillId="3" borderId="26" xfId="0" applyNumberFormat="1" applyFont="1" applyFill="1" applyBorder="1" applyAlignment="1">
      <alignment horizontal="center" vertical="center" wrapText="1"/>
    </xf>
    <xf numFmtId="3" fontId="8" fillId="0" borderId="2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" fontId="8" fillId="0" borderId="24" xfId="0" applyNumberFormat="1" applyFont="1" applyBorder="1" applyAlignment="1">
      <alignment horizontal="left" vertical="center" wrapText="1"/>
    </xf>
    <xf numFmtId="3" fontId="8" fillId="3" borderId="24" xfId="0" applyNumberFormat="1" applyFont="1" applyFill="1" applyBorder="1" applyAlignment="1">
      <alignment horizontal="center" vertical="center" wrapText="1"/>
    </xf>
    <xf numFmtId="1" fontId="8" fillId="3" borderId="25" xfId="0" applyNumberFormat="1" applyFont="1" applyFill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center" vertical="center" wrapText="1"/>
    </xf>
    <xf numFmtId="1" fontId="7" fillId="2" borderId="14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0" fontId="7" fillId="4" borderId="28" xfId="1" applyNumberFormat="1" applyFont="1" applyFill="1" applyBorder="1" applyAlignment="1">
      <alignment horizontal="center" vertical="center" wrapText="1"/>
    </xf>
    <xf numFmtId="3" fontId="8" fillId="4" borderId="29" xfId="0" applyNumberFormat="1" applyFont="1" applyFill="1" applyBorder="1" applyAlignment="1">
      <alignment horizontal="center" vertical="center" wrapText="1"/>
    </xf>
    <xf numFmtId="1" fontId="8" fillId="4" borderId="29" xfId="0" applyNumberFormat="1" applyFont="1" applyFill="1" applyBorder="1" applyAlignment="1">
      <alignment horizontal="center" vertical="center" wrapText="1"/>
    </xf>
    <xf numFmtId="3" fontId="8" fillId="4" borderId="30" xfId="0" applyNumberFormat="1" applyFont="1" applyFill="1" applyBorder="1" applyAlignment="1">
      <alignment horizontal="center" vertical="center" wrapText="1"/>
    </xf>
    <xf numFmtId="0" fontId="12" fillId="3" borderId="3" xfId="1" applyNumberFormat="1" applyFont="1" applyFill="1" applyBorder="1" applyAlignment="1">
      <alignment horizontal="left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12" fillId="3" borderId="10" xfId="1" applyNumberFormat="1" applyFont="1" applyFill="1" applyBorder="1" applyAlignment="1">
      <alignment horizontal="left" vertical="center" wrapText="1"/>
    </xf>
    <xf numFmtId="3" fontId="6" fillId="3" borderId="31" xfId="0" applyNumberFormat="1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7" fillId="4" borderId="32" xfId="1" applyNumberFormat="1" applyFont="1" applyFill="1" applyBorder="1" applyAlignment="1">
      <alignment horizontal="center" vertical="center" wrapText="1"/>
    </xf>
    <xf numFmtId="3" fontId="8" fillId="4" borderId="33" xfId="0" applyNumberFormat="1" applyFont="1" applyFill="1" applyBorder="1" applyAlignment="1">
      <alignment horizontal="center" vertical="center" wrapText="1"/>
    </xf>
    <xf numFmtId="1" fontId="8" fillId="4" borderId="33" xfId="0" applyNumberFormat="1" applyFont="1" applyFill="1" applyBorder="1" applyAlignment="1">
      <alignment horizontal="center" vertical="center" wrapText="1"/>
    </xf>
    <xf numFmtId="3" fontId="8" fillId="4" borderId="34" xfId="0" applyNumberFormat="1" applyFont="1" applyFill="1" applyBorder="1" applyAlignment="1">
      <alignment horizontal="center" vertical="center" wrapText="1"/>
    </xf>
    <xf numFmtId="0" fontId="8" fillId="5" borderId="10" xfId="1" applyNumberFormat="1" applyFont="1" applyFill="1" applyBorder="1" applyAlignment="1" applyProtection="1">
      <alignment horizontal="left" vertical="center" wrapText="1"/>
    </xf>
    <xf numFmtId="3" fontId="8" fillId="5" borderId="10" xfId="0" applyNumberFormat="1" applyFont="1" applyFill="1" applyBorder="1" applyAlignment="1">
      <alignment horizontal="center" vertical="center" wrapText="1"/>
    </xf>
    <xf numFmtId="1" fontId="8" fillId="5" borderId="10" xfId="0" applyNumberFormat="1" applyFont="1" applyFill="1" applyBorder="1" applyAlignment="1">
      <alignment horizontal="center" vertical="center" wrapText="1"/>
    </xf>
    <xf numFmtId="3" fontId="8" fillId="5" borderId="1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" fontId="8" fillId="3" borderId="10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3" fontId="6" fillId="3" borderId="18" xfId="1" applyNumberFormat="1" applyFont="1" applyFill="1" applyBorder="1" applyAlignment="1" applyProtection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3" fontId="6" fillId="3" borderId="35" xfId="0" applyNumberFormat="1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3" fontId="6" fillId="3" borderId="36" xfId="1" applyNumberFormat="1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6" fillId="2" borderId="16" xfId="1" applyNumberFormat="1" applyFont="1" applyFill="1" applyBorder="1" applyAlignment="1" applyProtection="1">
      <alignment horizontal="center" vertical="center" wrapText="1"/>
    </xf>
    <xf numFmtId="0" fontId="6" fillId="3" borderId="10" xfId="1" applyNumberFormat="1" applyFont="1" applyFill="1" applyBorder="1" applyAlignment="1">
      <alignment horizontal="left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center" vertical="center" wrapText="1"/>
    </xf>
    <xf numFmtId="3" fontId="6" fillId="3" borderId="11" xfId="1" applyNumberFormat="1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right" vertical="center" wrapText="1"/>
    </xf>
    <xf numFmtId="1" fontId="6" fillId="0" borderId="37" xfId="0" applyNumberFormat="1" applyFont="1" applyBorder="1" applyAlignment="1">
      <alignment horizontal="center" vertical="center"/>
    </xf>
    <xf numFmtId="165" fontId="14" fillId="0" borderId="37" xfId="1" applyNumberFormat="1" applyFont="1" applyBorder="1" applyAlignment="1">
      <alignment horizontal="center" vertical="center"/>
    </xf>
    <xf numFmtId="0" fontId="9" fillId="0" borderId="38" xfId="0" applyFont="1" applyBorder="1" applyAlignment="1">
      <alignment vertical="center" wrapText="1"/>
    </xf>
    <xf numFmtId="0" fontId="16" fillId="0" borderId="17" xfId="0" applyFont="1" applyBorder="1" applyAlignment="1">
      <alignment horizontal="left" vertical="center" wrapText="1"/>
    </xf>
    <xf numFmtId="2" fontId="17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66" fontId="18" fillId="0" borderId="39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166" fontId="21" fillId="0" borderId="41" xfId="0" applyNumberFormat="1" applyFont="1" applyBorder="1" applyAlignment="1" applyProtection="1">
      <alignment horizontal="center" vertical="center"/>
      <protection locked="0"/>
    </xf>
    <xf numFmtId="6" fontId="15" fillId="0" borderId="40" xfId="0" applyNumberFormat="1" applyFont="1" applyBorder="1" applyAlignment="1">
      <alignment horizontal="left" vertical="center" wrapText="1"/>
    </xf>
    <xf numFmtId="0" fontId="22" fillId="0" borderId="42" xfId="0" applyFont="1" applyBorder="1" applyAlignment="1">
      <alignment vertical="center"/>
    </xf>
    <xf numFmtId="1" fontId="23" fillId="0" borderId="0" xfId="0" applyNumberFormat="1" applyFont="1" applyAlignment="1">
      <alignment horizontal="left" vertical="center"/>
    </xf>
    <xf numFmtId="1" fontId="24" fillId="0" borderId="11" xfId="0" applyNumberFormat="1" applyFont="1" applyBorder="1" applyAlignment="1">
      <alignment horizontal="center" vertical="center"/>
    </xf>
    <xf numFmtId="0" fontId="25" fillId="0" borderId="40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1" fontId="26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6" fontId="22" fillId="0" borderId="41" xfId="0" applyNumberFormat="1" applyFont="1" applyBorder="1" applyAlignment="1">
      <alignment horizontal="center" vertical="center"/>
    </xf>
    <xf numFmtId="166" fontId="22" fillId="0" borderId="43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vertical="center" wrapText="1"/>
    </xf>
    <xf numFmtId="0" fontId="27" fillId="0" borderId="0" xfId="2" applyFont="1" applyBorder="1" applyAlignment="1" applyProtection="1">
      <alignment horizontal="left" vertical="center" wrapText="1"/>
    </xf>
    <xf numFmtId="166" fontId="22" fillId="0" borderId="4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6" fontId="24" fillId="0" borderId="41" xfId="0" applyNumberFormat="1" applyFont="1" applyBorder="1" applyAlignment="1">
      <alignment horizontal="center" vertical="center"/>
    </xf>
    <xf numFmtId="3" fontId="6" fillId="3" borderId="9" xfId="1" applyNumberFormat="1" applyFont="1" applyFill="1" applyBorder="1" applyAlignment="1">
      <alignment horizontal="center" vertical="center" wrapText="1"/>
    </xf>
    <xf numFmtId="1" fontId="6" fillId="3" borderId="9" xfId="1" applyNumberFormat="1" applyFont="1" applyFill="1" applyBorder="1" applyAlignment="1">
      <alignment horizontal="center" vertical="center" wrapText="1"/>
    </xf>
    <xf numFmtId="0" fontId="5" fillId="2" borderId="47" xfId="1" applyNumberFormat="1" applyFont="1" applyFill="1" applyBorder="1" applyAlignment="1">
      <alignment horizontal="center" vertical="center" wrapText="1"/>
    </xf>
    <xf numFmtId="3" fontId="6" fillId="2" borderId="46" xfId="0" applyNumberFormat="1" applyFont="1" applyFill="1" applyBorder="1" applyAlignment="1">
      <alignment horizontal="center" vertical="center" wrapText="1"/>
    </xf>
    <xf numFmtId="1" fontId="6" fillId="2" borderId="46" xfId="0" applyNumberFormat="1" applyFont="1" applyFill="1" applyBorder="1" applyAlignment="1">
      <alignment horizontal="center" vertical="center" wrapText="1"/>
    </xf>
    <xf numFmtId="3" fontId="6" fillId="2" borderId="48" xfId="0" applyNumberFormat="1" applyFont="1" applyFill="1" applyBorder="1" applyAlignment="1">
      <alignment horizontal="center" vertical="center" wrapText="1"/>
    </xf>
    <xf numFmtId="164" fontId="12" fillId="3" borderId="10" xfId="0" applyNumberFormat="1" applyFont="1" applyFill="1" applyBorder="1" applyAlignment="1">
      <alignment horizontal="center" vertical="center" wrapText="1"/>
    </xf>
    <xf numFmtId="3" fontId="6" fillId="3" borderId="10" xfId="1" applyNumberFormat="1" applyFont="1" applyFill="1" applyBorder="1" applyAlignment="1" applyProtection="1">
      <alignment horizontal="center" vertical="center" wrapText="1"/>
    </xf>
    <xf numFmtId="0" fontId="0" fillId="0" borderId="10" xfId="0" applyBorder="1"/>
    <xf numFmtId="0" fontId="12" fillId="0" borderId="8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47" xfId="0" applyFont="1" applyFill="1" applyBorder="1" applyAlignment="1">
      <alignment horizontal="center" vertical="center" wrapText="1"/>
    </xf>
    <xf numFmtId="3" fontId="8" fillId="2" borderId="46" xfId="0" applyNumberFormat="1" applyFont="1" applyFill="1" applyBorder="1" applyAlignment="1">
      <alignment horizontal="center" vertical="center" wrapText="1"/>
    </xf>
    <xf numFmtId="1" fontId="8" fillId="2" borderId="46" xfId="0" applyNumberFormat="1" applyFont="1" applyFill="1" applyBorder="1" applyAlignment="1">
      <alignment horizontal="center" vertical="center" wrapText="1"/>
    </xf>
    <xf numFmtId="3" fontId="8" fillId="2" borderId="48" xfId="0" applyNumberFormat="1" applyFont="1" applyFill="1" applyBorder="1" applyAlignment="1">
      <alignment horizontal="center" vertical="center" wrapText="1"/>
    </xf>
    <xf numFmtId="0" fontId="7" fillId="4" borderId="49" xfId="1" applyNumberFormat="1" applyFont="1" applyFill="1" applyBorder="1" applyAlignment="1">
      <alignment horizontal="center" vertical="center" wrapText="1"/>
    </xf>
    <xf numFmtId="3" fontId="8" fillId="4" borderId="45" xfId="0" applyNumberFormat="1" applyFont="1" applyFill="1" applyBorder="1" applyAlignment="1">
      <alignment horizontal="center" vertical="center" wrapText="1"/>
    </xf>
    <xf numFmtId="1" fontId="8" fillId="4" borderId="45" xfId="0" applyNumberFormat="1" applyFont="1" applyFill="1" applyBorder="1" applyAlignment="1">
      <alignment horizontal="center" vertical="center" wrapText="1"/>
    </xf>
    <xf numFmtId="3" fontId="8" fillId="4" borderId="50" xfId="0" applyNumberFormat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 wrapText="1"/>
    </xf>
    <xf numFmtId="0" fontId="6" fillId="3" borderId="51" xfId="1" applyNumberFormat="1" applyFont="1" applyFill="1" applyBorder="1" applyAlignment="1">
      <alignment horizontal="left" vertical="top" wrapText="1"/>
    </xf>
    <xf numFmtId="1" fontId="6" fillId="3" borderId="11" xfId="0" applyNumberFormat="1" applyFont="1" applyFill="1" applyBorder="1" applyAlignment="1">
      <alignment horizontal="center" vertical="top" wrapText="1"/>
    </xf>
    <xf numFmtId="0" fontId="31" fillId="0" borderId="3" xfId="0" applyFont="1" applyBorder="1" applyAlignment="1">
      <alignment wrapText="1"/>
    </xf>
    <xf numFmtId="0" fontId="6" fillId="0" borderId="0" xfId="0" applyFont="1"/>
    <xf numFmtId="1" fontId="32" fillId="3" borderId="10" xfId="0" applyNumberFormat="1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 wrapText="1"/>
    </xf>
    <xf numFmtId="0" fontId="31" fillId="0" borderId="3" xfId="0" applyFont="1" applyBorder="1" applyAlignment="1">
      <alignment vertical="center" wrapText="1"/>
    </xf>
    <xf numFmtId="1" fontId="32" fillId="3" borderId="11" xfId="0" applyNumberFormat="1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415023</xdr:colOff>
      <xdr:row>2</xdr:row>
      <xdr:rowOff>71120</xdr:rowOff>
    </xdr:from>
    <xdr:to>
      <xdr:col>3</xdr:col>
      <xdr:colOff>460742</xdr:colOff>
      <xdr:row>16</xdr:row>
      <xdr:rowOff>137583</xdr:rowOff>
    </xdr:to>
    <xdr:sp macro="" textlink="">
      <xdr:nvSpPr>
        <xdr:cNvPr id="2" name="Arrow: Up-Down 1">
          <a:extLst>
            <a:ext uri="{FF2B5EF4-FFF2-40B4-BE49-F238E27FC236}">
              <a16:creationId xmlns:a16="http://schemas.microsoft.com/office/drawing/2014/main" id="{CCF3BDF6-7D30-FF45-99F4-829447D4B298}"/>
            </a:ext>
          </a:extLst>
        </xdr:cNvPr>
        <xdr:cNvSpPr/>
      </xdr:nvSpPr>
      <xdr:spPr>
        <a:xfrm flipH="1">
          <a:off x="5442106" y="801370"/>
          <a:ext cx="45719" cy="2765213"/>
        </a:xfrm>
        <a:prstGeom prst="up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prakt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4"/>
  <sheetViews>
    <sheetView tabSelected="1" topLeftCell="A93" zoomScale="150" zoomScaleNormal="150" workbookViewId="0">
      <selection activeCell="C25" sqref="C25"/>
    </sheetView>
  </sheetViews>
  <sheetFormatPr defaultColWidth="11.7109375" defaultRowHeight="16.5" x14ac:dyDescent="0.25"/>
  <cols>
    <col min="1" max="1" width="54.87109375" customWidth="1"/>
    <col min="2" max="2" width="10.97265625" customWidth="1"/>
    <col min="3" max="3" width="7.2734375" customWidth="1"/>
    <col min="4" max="4" width="10.97265625" customWidth="1"/>
    <col min="5" max="5" width="25.76953125" customWidth="1"/>
  </cols>
  <sheetData>
    <row r="1" spans="1:5" ht="38.25" thickBot="1" x14ac:dyDescent="0.3">
      <c r="A1" s="1" t="s">
        <v>118</v>
      </c>
      <c r="B1" s="2" t="s">
        <v>0</v>
      </c>
      <c r="C1" s="3" t="s">
        <v>1</v>
      </c>
      <c r="D1" s="4" t="s">
        <v>2</v>
      </c>
      <c r="E1" s="5"/>
    </row>
    <row r="2" spans="1:5" ht="14.1" customHeight="1" thickTop="1" thickBot="1" x14ac:dyDescent="0.3">
      <c r="A2" s="6" t="s">
        <v>3</v>
      </c>
      <c r="B2" s="7">
        <v>96170</v>
      </c>
      <c r="C2" s="8"/>
      <c r="D2" s="9">
        <v>96170</v>
      </c>
      <c r="E2" s="10"/>
    </row>
    <row r="3" spans="1:5" ht="14.1" customHeight="1" thickTop="1" x14ac:dyDescent="0.25">
      <c r="A3" s="11" t="s">
        <v>5</v>
      </c>
      <c r="B3" s="12"/>
      <c r="C3" s="13" t="s">
        <v>4</v>
      </c>
      <c r="D3" s="14"/>
      <c r="E3" s="15" t="s">
        <v>121</v>
      </c>
    </row>
    <row r="4" spans="1:5" ht="14.1" customHeight="1" x14ac:dyDescent="0.25">
      <c r="A4" s="16" t="s">
        <v>6</v>
      </c>
      <c r="B4" s="17"/>
      <c r="C4" s="18" t="s">
        <v>4</v>
      </c>
      <c r="D4" s="14"/>
      <c r="E4" s="19" t="s">
        <v>7</v>
      </c>
    </row>
    <row r="5" spans="1:5" ht="14.1" customHeight="1" x14ac:dyDescent="0.25">
      <c r="A5" s="11" t="s">
        <v>8</v>
      </c>
      <c r="B5" s="12"/>
      <c r="C5" s="13" t="s">
        <v>4</v>
      </c>
      <c r="D5" s="20"/>
      <c r="E5" s="19" t="s">
        <v>7</v>
      </c>
    </row>
    <row r="6" spans="1:5" ht="14.1" customHeight="1" x14ac:dyDescent="0.25">
      <c r="A6" s="11" t="s">
        <v>9</v>
      </c>
      <c r="B6" s="21"/>
      <c r="C6" s="22" t="s">
        <v>4</v>
      </c>
      <c r="D6" s="23"/>
      <c r="E6" s="19" t="s">
        <v>7</v>
      </c>
    </row>
    <row r="7" spans="1:5" ht="14.1" customHeight="1" x14ac:dyDescent="0.25">
      <c r="A7" s="24" t="s">
        <v>10</v>
      </c>
      <c r="B7" s="25"/>
      <c r="C7" s="26" t="s">
        <v>4</v>
      </c>
      <c r="D7" s="27"/>
      <c r="E7" s="19" t="s">
        <v>7</v>
      </c>
    </row>
    <row r="8" spans="1:5" ht="14.1" customHeight="1" x14ac:dyDescent="0.25">
      <c r="A8" s="24" t="s">
        <v>11</v>
      </c>
      <c r="B8" s="25"/>
      <c r="C8" s="26" t="s">
        <v>4</v>
      </c>
      <c r="D8" s="27"/>
      <c r="E8" s="19" t="s">
        <v>7</v>
      </c>
    </row>
    <row r="9" spans="1:5" ht="27.95" customHeight="1" x14ac:dyDescent="0.25">
      <c r="A9" s="24" t="s">
        <v>12</v>
      </c>
      <c r="B9" s="28"/>
      <c r="C9" s="26" t="s">
        <v>4</v>
      </c>
      <c r="D9" s="29"/>
      <c r="E9" s="19" t="s">
        <v>7</v>
      </c>
    </row>
    <row r="10" spans="1:5" ht="14.1" customHeight="1" x14ac:dyDescent="0.25">
      <c r="A10" s="30" t="s">
        <v>13</v>
      </c>
      <c r="B10" s="25"/>
      <c r="C10" s="26" t="s">
        <v>4</v>
      </c>
      <c r="D10" s="27"/>
      <c r="E10" s="19" t="s">
        <v>7</v>
      </c>
    </row>
    <row r="11" spans="1:5" ht="14.1" customHeight="1" x14ac:dyDescent="0.25">
      <c r="A11" s="31" t="s">
        <v>14</v>
      </c>
      <c r="B11" s="28"/>
      <c r="C11" s="32" t="s">
        <v>4</v>
      </c>
      <c r="D11" s="33"/>
      <c r="E11" s="19" t="s">
        <v>7</v>
      </c>
    </row>
    <row r="12" spans="1:5" ht="14.1" customHeight="1" x14ac:dyDescent="0.25">
      <c r="A12" s="16" t="s">
        <v>15</v>
      </c>
      <c r="B12" s="17"/>
      <c r="C12" s="18" t="s">
        <v>4</v>
      </c>
      <c r="D12" s="14"/>
      <c r="E12" s="19" t="s">
        <v>7</v>
      </c>
    </row>
    <row r="13" spans="1:5" ht="14.1" customHeight="1" x14ac:dyDescent="0.25">
      <c r="A13" s="11" t="s">
        <v>16</v>
      </c>
      <c r="B13" s="34"/>
      <c r="C13" s="35" t="s">
        <v>4</v>
      </c>
      <c r="D13" s="36"/>
      <c r="E13" s="19" t="s">
        <v>7</v>
      </c>
    </row>
    <row r="14" spans="1:5" ht="14.1" customHeight="1" x14ac:dyDescent="0.25">
      <c r="A14" s="16" t="s">
        <v>17</v>
      </c>
      <c r="B14" s="17"/>
      <c r="C14" s="18" t="s">
        <v>4</v>
      </c>
      <c r="D14" s="14"/>
      <c r="E14" s="37" t="s">
        <v>7</v>
      </c>
    </row>
    <row r="15" spans="1:5" ht="14.1" customHeight="1" x14ac:dyDescent="0.25">
      <c r="A15" s="30" t="s">
        <v>18</v>
      </c>
      <c r="B15" s="28"/>
      <c r="C15" s="32" t="s">
        <v>4</v>
      </c>
      <c r="D15" s="29"/>
      <c r="E15" s="19" t="s">
        <v>7</v>
      </c>
    </row>
    <row r="16" spans="1:5" ht="14.1" customHeight="1" x14ac:dyDescent="0.25">
      <c r="A16" s="49" t="s">
        <v>19</v>
      </c>
      <c r="B16" s="152"/>
      <c r="C16" s="153" t="s">
        <v>4</v>
      </c>
      <c r="D16" s="152"/>
      <c r="E16" s="38" t="s">
        <v>130</v>
      </c>
    </row>
    <row r="17" spans="1:5" s="160" customFormat="1" ht="14.1" customHeight="1" x14ac:dyDescent="0.25">
      <c r="A17" s="87" t="s">
        <v>62</v>
      </c>
      <c r="B17" s="88"/>
      <c r="C17" s="158" t="s">
        <v>4</v>
      </c>
      <c r="D17" s="159"/>
      <c r="E17" s="87" t="s">
        <v>30</v>
      </c>
    </row>
    <row r="18" spans="1:5" ht="14.1" customHeight="1" thickBot="1" x14ac:dyDescent="0.3">
      <c r="A18" s="154" t="s">
        <v>20</v>
      </c>
      <c r="B18" s="155"/>
      <c r="C18" s="156"/>
      <c r="D18" s="157"/>
      <c r="E18" s="43"/>
    </row>
    <row r="19" spans="1:5" ht="14.1" customHeight="1" thickTop="1" x14ac:dyDescent="0.25">
      <c r="A19" s="44" t="s">
        <v>21</v>
      </c>
      <c r="B19" s="45">
        <v>2800</v>
      </c>
      <c r="C19" s="46"/>
      <c r="D19" s="47" t="str">
        <f>IF(C19="","",B19)</f>
        <v/>
      </c>
      <c r="E19" s="48"/>
    </row>
    <row r="20" spans="1:5" ht="14.1" customHeight="1" thickBot="1" x14ac:dyDescent="0.3">
      <c r="A20" s="49" t="s">
        <v>22</v>
      </c>
      <c r="B20" s="50">
        <v>5600</v>
      </c>
      <c r="C20" s="51"/>
      <c r="D20" s="52" t="str">
        <f>IF(C20="","",B20)</f>
        <v/>
      </c>
      <c r="E20" s="48"/>
    </row>
    <row r="21" spans="1:5" ht="14.1" customHeight="1" thickTop="1" thickBot="1" x14ac:dyDescent="0.3">
      <c r="A21" s="39" t="s">
        <v>23</v>
      </c>
      <c r="B21" s="40"/>
      <c r="C21" s="41"/>
      <c r="D21" s="42"/>
      <c r="E21" s="43"/>
    </row>
    <row r="22" spans="1:5" ht="14.1" customHeight="1" thickTop="1" x14ac:dyDescent="0.25">
      <c r="A22" s="53" t="s">
        <v>24</v>
      </c>
      <c r="B22" s="54">
        <v>26800</v>
      </c>
      <c r="C22" s="55"/>
      <c r="D22" s="56" t="str">
        <f t="shared" ref="D22:D27" si="0">IF(C22="","",B22)</f>
        <v/>
      </c>
      <c r="E22" s="10"/>
    </row>
    <row r="23" spans="1:5" ht="14.1" customHeight="1" x14ac:dyDescent="0.25">
      <c r="A23" s="16" t="s">
        <v>25</v>
      </c>
      <c r="B23" s="57">
        <v>1400</v>
      </c>
      <c r="C23" s="58"/>
      <c r="D23" s="17" t="str">
        <f t="shared" si="0"/>
        <v/>
      </c>
      <c r="E23" s="10"/>
    </row>
    <row r="24" spans="1:5" ht="14.1" customHeight="1" x14ac:dyDescent="0.25">
      <c r="A24" s="16" t="s">
        <v>26</v>
      </c>
      <c r="B24" s="57">
        <v>32400</v>
      </c>
      <c r="C24" s="58" t="s">
        <v>120</v>
      </c>
      <c r="D24" s="12">
        <f t="shared" si="0"/>
        <v>32400</v>
      </c>
      <c r="E24" s="10"/>
    </row>
    <row r="25" spans="1:5" ht="14.1" customHeight="1" x14ac:dyDescent="0.25">
      <c r="A25" s="16" t="s">
        <v>27</v>
      </c>
      <c r="B25" s="57">
        <v>1860</v>
      </c>
      <c r="C25" s="58" t="s">
        <v>120</v>
      </c>
      <c r="D25" s="12">
        <f t="shared" si="0"/>
        <v>1860</v>
      </c>
      <c r="E25" s="10"/>
    </row>
    <row r="26" spans="1:5" ht="14.1" customHeight="1" x14ac:dyDescent="0.25">
      <c r="A26" s="59" t="s">
        <v>28</v>
      </c>
      <c r="B26" s="60">
        <v>76</v>
      </c>
      <c r="C26" s="61" t="s">
        <v>4</v>
      </c>
      <c r="D26" s="62">
        <f t="shared" si="0"/>
        <v>76</v>
      </c>
      <c r="E26" s="19"/>
    </row>
    <row r="27" spans="1:5" ht="14.1" customHeight="1" x14ac:dyDescent="0.25">
      <c r="A27" s="74" t="s">
        <v>122</v>
      </c>
      <c r="B27" s="17">
        <v>1400</v>
      </c>
      <c r="C27" s="110"/>
      <c r="D27" s="17" t="str">
        <f t="shared" si="0"/>
        <v/>
      </c>
      <c r="E27" s="19"/>
    </row>
    <row r="28" spans="1:5" ht="14.1" customHeight="1" thickBot="1" x14ac:dyDescent="0.3">
      <c r="A28" s="154" t="s">
        <v>29</v>
      </c>
      <c r="B28" s="155"/>
      <c r="C28" s="156"/>
      <c r="D28" s="157"/>
      <c r="E28" s="43"/>
    </row>
    <row r="29" spans="1:5" ht="27.95" customHeight="1" thickTop="1" x14ac:dyDescent="0.25">
      <c r="A29" s="53" t="s">
        <v>31</v>
      </c>
      <c r="B29" s="65">
        <v>1995</v>
      </c>
      <c r="C29" s="64" t="s">
        <v>4</v>
      </c>
      <c r="D29" s="65">
        <f>IF(C29="","",B29)</f>
        <v>1995</v>
      </c>
      <c r="E29" s="10" t="s">
        <v>30</v>
      </c>
    </row>
    <row r="30" spans="1:5" ht="27.95" customHeight="1" x14ac:dyDescent="0.25">
      <c r="A30" s="16" t="s">
        <v>125</v>
      </c>
      <c r="B30" s="17">
        <v>6495</v>
      </c>
      <c r="C30" s="110"/>
      <c r="D30" s="17" t="str">
        <f>IF(C30="","",B30)</f>
        <v/>
      </c>
      <c r="E30" s="10"/>
    </row>
    <row r="31" spans="1:5" ht="14.1" customHeight="1" thickBot="1" x14ac:dyDescent="0.3">
      <c r="A31" s="154" t="s">
        <v>32</v>
      </c>
      <c r="B31" s="155"/>
      <c r="C31" s="156"/>
      <c r="D31" s="157"/>
      <c r="E31" s="43"/>
    </row>
    <row r="32" spans="1:5" ht="14.1" customHeight="1" thickTop="1" x14ac:dyDescent="0.25">
      <c r="A32" s="66" t="s">
        <v>33</v>
      </c>
      <c r="B32" s="65">
        <v>1860</v>
      </c>
      <c r="C32" s="64"/>
      <c r="D32" s="65" t="str">
        <f t="shared" ref="D32:D40" si="1">IF(C32="","",B32)</f>
        <v/>
      </c>
      <c r="E32" s="19" t="s">
        <v>34</v>
      </c>
    </row>
    <row r="33" spans="1:5" ht="14.1" customHeight="1" thickBot="1" x14ac:dyDescent="0.3">
      <c r="A33" s="59" t="s">
        <v>35</v>
      </c>
      <c r="B33" s="60">
        <v>1980</v>
      </c>
      <c r="C33" s="61" t="s">
        <v>4</v>
      </c>
      <c r="D33" s="60">
        <f t="shared" si="1"/>
        <v>1980</v>
      </c>
      <c r="E33" s="10"/>
    </row>
    <row r="34" spans="1:5" ht="14.1" customHeight="1" thickTop="1" thickBot="1" x14ac:dyDescent="0.3">
      <c r="A34" s="39" t="s">
        <v>36</v>
      </c>
      <c r="B34" s="40"/>
      <c r="C34" s="41"/>
      <c r="D34" s="42"/>
      <c r="E34" s="43"/>
    </row>
    <row r="35" spans="1:5" ht="27.95" customHeight="1" thickTop="1" x14ac:dyDescent="0.25">
      <c r="A35" s="67" t="s">
        <v>37</v>
      </c>
      <c r="B35" s="54">
        <v>2860</v>
      </c>
      <c r="C35" s="64" t="s">
        <v>4</v>
      </c>
      <c r="D35" s="65">
        <f t="shared" si="1"/>
        <v>2860</v>
      </c>
      <c r="E35" s="10" t="s">
        <v>38</v>
      </c>
    </row>
    <row r="36" spans="1:5" ht="14.1" customHeight="1" x14ac:dyDescent="0.25">
      <c r="A36" s="68" t="s">
        <v>39</v>
      </c>
      <c r="B36" s="57">
        <v>3960</v>
      </c>
      <c r="C36" s="18"/>
      <c r="D36" s="17" t="str">
        <f t="shared" si="1"/>
        <v/>
      </c>
      <c r="E36" s="10"/>
    </row>
    <row r="37" spans="1:5" ht="14.1" customHeight="1" x14ac:dyDescent="0.25">
      <c r="A37" s="68" t="s">
        <v>40</v>
      </c>
      <c r="B37" s="57">
        <v>3960</v>
      </c>
      <c r="C37" s="18"/>
      <c r="D37" s="17" t="str">
        <f t="shared" si="1"/>
        <v/>
      </c>
      <c r="E37" s="10"/>
    </row>
    <row r="38" spans="1:5" ht="14.1" customHeight="1" x14ac:dyDescent="0.25">
      <c r="A38" s="53" t="s">
        <v>115</v>
      </c>
      <c r="B38" s="65">
        <v>630</v>
      </c>
      <c r="C38" s="64" t="s">
        <v>4</v>
      </c>
      <c r="D38" s="69">
        <f t="shared" si="1"/>
        <v>630</v>
      </c>
      <c r="E38" s="19"/>
    </row>
    <row r="39" spans="1:5" ht="14.1" customHeight="1" x14ac:dyDescent="0.25">
      <c r="A39" s="16" t="s">
        <v>41</v>
      </c>
      <c r="B39" s="17">
        <v>240</v>
      </c>
      <c r="C39" s="18"/>
      <c r="D39" s="14" t="str">
        <f t="shared" si="1"/>
        <v/>
      </c>
      <c r="E39" s="19"/>
    </row>
    <row r="40" spans="1:5" ht="14.1" customHeight="1" thickBot="1" x14ac:dyDescent="0.3">
      <c r="A40" s="16" t="s">
        <v>42</v>
      </c>
      <c r="B40" s="17">
        <v>5600</v>
      </c>
      <c r="C40" s="18"/>
      <c r="D40" s="14" t="str">
        <f t="shared" si="1"/>
        <v/>
      </c>
      <c r="E40" s="19"/>
    </row>
    <row r="41" spans="1:5" ht="14.1" customHeight="1" thickTop="1" thickBot="1" x14ac:dyDescent="0.3">
      <c r="A41" s="70" t="s">
        <v>43</v>
      </c>
      <c r="B41" s="71"/>
      <c r="C41" s="72"/>
      <c r="D41" s="73"/>
      <c r="E41" s="10"/>
    </row>
    <row r="42" spans="1:5" ht="14.1" customHeight="1" thickTop="1" x14ac:dyDescent="0.25">
      <c r="A42" s="24" t="s">
        <v>44</v>
      </c>
      <c r="B42" s="17">
        <v>1165</v>
      </c>
      <c r="C42" s="18"/>
      <c r="D42" s="14">
        <f>B42*C42</f>
        <v>0</v>
      </c>
      <c r="E42" s="37"/>
    </row>
    <row r="43" spans="1:5" ht="14.1" customHeight="1" x14ac:dyDescent="0.25">
      <c r="A43" s="74" t="s">
        <v>45</v>
      </c>
      <c r="B43" s="17">
        <v>280</v>
      </c>
      <c r="C43" s="18" t="s">
        <v>4</v>
      </c>
      <c r="D43" s="14">
        <f t="shared" ref="D43:D50" si="2">IF(C43="","",B43)</f>
        <v>280</v>
      </c>
      <c r="E43" s="19"/>
    </row>
    <row r="44" spans="1:5" ht="14.1" customHeight="1" x14ac:dyDescent="0.25">
      <c r="A44" s="16" t="s">
        <v>46</v>
      </c>
      <c r="B44" s="17">
        <v>400</v>
      </c>
      <c r="C44" s="75" t="s">
        <v>4</v>
      </c>
      <c r="D44" s="76">
        <f t="shared" si="2"/>
        <v>400</v>
      </c>
      <c r="E44" s="19"/>
    </row>
    <row r="45" spans="1:5" ht="14.1" customHeight="1" x14ac:dyDescent="0.25">
      <c r="A45" s="16" t="s">
        <v>117</v>
      </c>
      <c r="B45" s="17">
        <v>350</v>
      </c>
      <c r="C45" s="75" t="s">
        <v>4</v>
      </c>
      <c r="D45" s="76">
        <f>IF(C45="","",B45)</f>
        <v>350</v>
      </c>
      <c r="E45" s="19"/>
    </row>
    <row r="46" spans="1:5" ht="14.1" customHeight="1" x14ac:dyDescent="0.25">
      <c r="A46" s="24" t="s">
        <v>47</v>
      </c>
      <c r="B46" s="17">
        <v>20</v>
      </c>
      <c r="C46" s="18" t="s">
        <v>4</v>
      </c>
      <c r="D46" s="14">
        <f t="shared" si="2"/>
        <v>20</v>
      </c>
      <c r="E46" s="19"/>
    </row>
    <row r="47" spans="1:5" ht="14.1" customHeight="1" x14ac:dyDescent="0.25">
      <c r="A47" s="11" t="s">
        <v>48</v>
      </c>
      <c r="B47" s="17">
        <v>240</v>
      </c>
      <c r="C47" s="18" t="s">
        <v>120</v>
      </c>
      <c r="D47" s="17">
        <f t="shared" si="2"/>
        <v>240</v>
      </c>
      <c r="E47" s="19"/>
    </row>
    <row r="48" spans="1:5" ht="14.1" customHeight="1" x14ac:dyDescent="0.25">
      <c r="A48" s="77" t="s">
        <v>49</v>
      </c>
      <c r="B48" s="88">
        <v>161</v>
      </c>
      <c r="C48" s="174"/>
      <c r="D48" s="88" t="str">
        <f t="shared" si="2"/>
        <v/>
      </c>
      <c r="E48" s="78"/>
    </row>
    <row r="49" spans="1:5" s="165" customFormat="1" ht="14.1" customHeight="1" x14ac:dyDescent="0.25">
      <c r="A49" s="162" t="s">
        <v>126</v>
      </c>
      <c r="B49" s="163">
        <v>800</v>
      </c>
      <c r="C49" s="164"/>
      <c r="D49" s="163" t="str">
        <f t="shared" si="2"/>
        <v/>
      </c>
      <c r="E49" s="161" t="s">
        <v>30</v>
      </c>
    </row>
    <row r="50" spans="1:5" s="165" customFormat="1" ht="14.1" customHeight="1" x14ac:dyDescent="0.25">
      <c r="A50" s="162" t="s">
        <v>123</v>
      </c>
      <c r="B50" s="163">
        <v>50</v>
      </c>
      <c r="C50" s="164"/>
      <c r="D50" s="163" t="str">
        <f t="shared" si="2"/>
        <v/>
      </c>
      <c r="E50" s="161" t="s">
        <v>30</v>
      </c>
    </row>
    <row r="51" spans="1:5" s="165" customFormat="1" ht="14.1" customHeight="1" x14ac:dyDescent="0.25">
      <c r="A51" s="162" t="s">
        <v>127</v>
      </c>
      <c r="B51" s="163">
        <v>76</v>
      </c>
      <c r="C51" s="164"/>
      <c r="D51" s="163"/>
      <c r="E51" s="161"/>
    </row>
    <row r="52" spans="1:5" ht="14.1" customHeight="1" thickBot="1" x14ac:dyDescent="0.3">
      <c r="A52" s="166" t="s">
        <v>50</v>
      </c>
      <c r="B52" s="167"/>
      <c r="C52" s="168"/>
      <c r="D52" s="169"/>
      <c r="E52" s="10"/>
    </row>
    <row r="53" spans="1:5" ht="14.1" customHeight="1" thickTop="1" x14ac:dyDescent="0.25">
      <c r="A53" s="74" t="s">
        <v>51</v>
      </c>
      <c r="B53" s="17">
        <v>180</v>
      </c>
      <c r="C53" s="18" t="s">
        <v>4</v>
      </c>
      <c r="D53" s="79">
        <f t="shared" ref="D53:D59" si="3">IF(C53="","",B53)</f>
        <v>180</v>
      </c>
      <c r="E53" s="10"/>
    </row>
    <row r="54" spans="1:5" ht="14.1" customHeight="1" x14ac:dyDescent="0.25">
      <c r="A54" s="74" t="s">
        <v>52</v>
      </c>
      <c r="B54" s="17">
        <v>480</v>
      </c>
      <c r="C54" s="18">
        <v>2</v>
      </c>
      <c r="D54" s="79">
        <f>B54*C54</f>
        <v>960</v>
      </c>
      <c r="E54" s="10"/>
    </row>
    <row r="55" spans="1:5" ht="14.1" customHeight="1" x14ac:dyDescent="0.25">
      <c r="A55" s="31" t="s">
        <v>53</v>
      </c>
      <c r="B55" s="25">
        <v>188</v>
      </c>
      <c r="C55" s="26" t="s">
        <v>4</v>
      </c>
      <c r="D55" s="80">
        <f t="shared" si="3"/>
        <v>188</v>
      </c>
      <c r="E55" s="81"/>
    </row>
    <row r="56" spans="1:5" ht="14.1" customHeight="1" x14ac:dyDescent="0.25">
      <c r="A56" s="74" t="s">
        <v>54</v>
      </c>
      <c r="B56" s="17">
        <v>820</v>
      </c>
      <c r="C56" s="18" t="s">
        <v>4</v>
      </c>
      <c r="D56" s="79">
        <f t="shared" si="3"/>
        <v>820</v>
      </c>
      <c r="E56" s="10"/>
    </row>
    <row r="57" spans="1:5" ht="14.1" customHeight="1" x14ac:dyDescent="0.25">
      <c r="A57" s="74" t="s">
        <v>55</v>
      </c>
      <c r="B57" s="17">
        <v>350</v>
      </c>
      <c r="C57" s="18" t="s">
        <v>4</v>
      </c>
      <c r="D57" s="79">
        <f t="shared" si="3"/>
        <v>350</v>
      </c>
      <c r="E57" s="10"/>
    </row>
    <row r="58" spans="1:5" ht="14.1" customHeight="1" x14ac:dyDescent="0.25">
      <c r="A58" s="24" t="s">
        <v>56</v>
      </c>
      <c r="B58" s="17">
        <v>425</v>
      </c>
      <c r="C58" s="18"/>
      <c r="D58" s="79" t="str">
        <f t="shared" si="3"/>
        <v/>
      </c>
      <c r="E58" s="10"/>
    </row>
    <row r="59" spans="1:5" ht="14.1" customHeight="1" thickBot="1" x14ac:dyDescent="0.3">
      <c r="A59" s="82" t="s">
        <v>57</v>
      </c>
      <c r="B59" s="83">
        <v>188</v>
      </c>
      <c r="C59" s="84" t="s">
        <v>4</v>
      </c>
      <c r="D59" s="85">
        <f t="shared" si="3"/>
        <v>188</v>
      </c>
      <c r="E59" s="10"/>
    </row>
    <row r="60" spans="1:5" ht="14.1" customHeight="1" thickTop="1" thickBot="1" x14ac:dyDescent="0.3">
      <c r="A60" s="86" t="s">
        <v>58</v>
      </c>
      <c r="B60" s="71"/>
      <c r="C60" s="72"/>
      <c r="D60" s="73"/>
      <c r="E60" s="10"/>
    </row>
    <row r="61" spans="1:5" ht="14.1" customHeight="1" thickTop="1" x14ac:dyDescent="0.25">
      <c r="A61" s="63" t="s">
        <v>59</v>
      </c>
      <c r="B61" s="65">
        <v>80</v>
      </c>
      <c r="C61" s="64">
        <v>2</v>
      </c>
      <c r="D61" s="69">
        <f>B61*C61</f>
        <v>160</v>
      </c>
      <c r="E61" s="19"/>
    </row>
    <row r="62" spans="1:5" ht="14.1" customHeight="1" x14ac:dyDescent="0.25">
      <c r="A62" s="74" t="s">
        <v>60</v>
      </c>
      <c r="B62" s="17">
        <v>80</v>
      </c>
      <c r="C62" s="18" t="s">
        <v>4</v>
      </c>
      <c r="D62" s="14">
        <v>80</v>
      </c>
      <c r="E62" s="19"/>
    </row>
    <row r="63" spans="1:5" ht="14.1" customHeight="1" x14ac:dyDescent="0.25">
      <c r="A63" s="74" t="s">
        <v>61</v>
      </c>
      <c r="B63" s="17">
        <v>120</v>
      </c>
      <c r="C63" s="18" t="s">
        <v>4</v>
      </c>
      <c r="D63" s="14">
        <f>IF(C63="","",B63)</f>
        <v>120</v>
      </c>
      <c r="E63" s="19"/>
    </row>
    <row r="64" spans="1:5" ht="14.1" customHeight="1" thickBot="1" x14ac:dyDescent="0.3">
      <c r="A64" s="74" t="s">
        <v>124</v>
      </c>
      <c r="B64" s="17">
        <v>1100</v>
      </c>
      <c r="C64" s="110"/>
      <c r="D64" s="17" t="str">
        <f>IF(C64="","",B64)</f>
        <v/>
      </c>
      <c r="E64" s="10"/>
    </row>
    <row r="65" spans="1:5" ht="14.1" customHeight="1" thickTop="1" thickBot="1" x14ac:dyDescent="0.3">
      <c r="A65" s="70" t="s">
        <v>63</v>
      </c>
      <c r="B65" s="71"/>
      <c r="C65" s="72"/>
      <c r="D65" s="73"/>
      <c r="E65" s="10"/>
    </row>
    <row r="66" spans="1:5" ht="14.1" customHeight="1" thickTop="1" thickBot="1" x14ac:dyDescent="0.3">
      <c r="A66" s="89" t="s">
        <v>64</v>
      </c>
      <c r="B66" s="90"/>
      <c r="C66" s="91"/>
      <c r="D66" s="92"/>
      <c r="E66" s="10"/>
    </row>
    <row r="67" spans="1:5" ht="27.95" customHeight="1" x14ac:dyDescent="0.25">
      <c r="A67" s="93" t="s">
        <v>65</v>
      </c>
      <c r="B67" s="94">
        <v>25109</v>
      </c>
      <c r="C67" s="95"/>
      <c r="D67" s="96" t="str">
        <f t="shared" ref="D67:D107" si="4">IF(C67="","",B67)</f>
        <v/>
      </c>
      <c r="E67" s="78" t="s">
        <v>66</v>
      </c>
    </row>
    <row r="68" spans="1:5" ht="14.1" customHeight="1" x14ac:dyDescent="0.25">
      <c r="A68" s="97" t="s">
        <v>67</v>
      </c>
      <c r="B68" s="98">
        <v>3996</v>
      </c>
      <c r="C68" s="99"/>
      <c r="D68" s="52" t="str">
        <f t="shared" si="4"/>
        <v/>
      </c>
      <c r="E68" s="15" t="s">
        <v>68</v>
      </c>
    </row>
    <row r="69" spans="1:5" ht="14.1" customHeight="1" x14ac:dyDescent="0.25">
      <c r="A69" s="97" t="s">
        <v>69</v>
      </c>
      <c r="B69" s="98">
        <v>3242</v>
      </c>
      <c r="C69" s="99"/>
      <c r="D69" s="52">
        <f>B69*C69</f>
        <v>0</v>
      </c>
      <c r="E69" s="100"/>
    </row>
    <row r="70" spans="1:5" ht="14.1" customHeight="1" thickBot="1" x14ac:dyDescent="0.3">
      <c r="A70" s="97" t="s">
        <v>70</v>
      </c>
      <c r="B70" s="98">
        <v>1100</v>
      </c>
      <c r="C70" s="51"/>
      <c r="D70" s="52" t="str">
        <f>IF(C70="","",B70)</f>
        <v/>
      </c>
      <c r="E70" s="100"/>
    </row>
    <row r="71" spans="1:5" ht="14.1" customHeight="1" thickBot="1" x14ac:dyDescent="0.3">
      <c r="A71" s="101" t="s">
        <v>71</v>
      </c>
      <c r="B71" s="102"/>
      <c r="C71" s="103"/>
      <c r="D71" s="104"/>
      <c r="E71" s="10"/>
    </row>
    <row r="72" spans="1:5" ht="38.1" customHeight="1" x14ac:dyDescent="0.25">
      <c r="A72" s="49" t="s">
        <v>72</v>
      </c>
      <c r="B72" s="50">
        <v>19634</v>
      </c>
      <c r="C72" s="99" t="s">
        <v>120</v>
      </c>
      <c r="D72" s="52">
        <f>IF(C72="","",B72)</f>
        <v>19634</v>
      </c>
      <c r="E72" s="78" t="s">
        <v>66</v>
      </c>
    </row>
    <row r="73" spans="1:5" ht="14.1" customHeight="1" x14ac:dyDescent="0.25">
      <c r="A73" s="11" t="s">
        <v>73</v>
      </c>
      <c r="B73" s="34">
        <v>2250</v>
      </c>
      <c r="C73" s="35"/>
      <c r="D73" s="36" t="str">
        <f t="shared" si="4"/>
        <v/>
      </c>
      <c r="E73" s="19"/>
    </row>
    <row r="74" spans="1:5" ht="14.1" customHeight="1" x14ac:dyDescent="0.25">
      <c r="A74" s="105" t="s">
        <v>74</v>
      </c>
      <c r="B74" s="106">
        <v>294</v>
      </c>
      <c r="C74" s="107" t="s">
        <v>120</v>
      </c>
      <c r="D74" s="108">
        <f>IF(C74="","",B74)</f>
        <v>294</v>
      </c>
      <c r="E74" s="109"/>
    </row>
    <row r="75" spans="1:5" ht="14.1" customHeight="1" x14ac:dyDescent="0.25">
      <c r="A75" s="105" t="s">
        <v>75</v>
      </c>
      <c r="B75" s="106">
        <v>693</v>
      </c>
      <c r="C75" s="107" t="s">
        <v>120</v>
      </c>
      <c r="D75" s="108">
        <f>IF(C75="","",B75)</f>
        <v>693</v>
      </c>
      <c r="E75" s="109"/>
    </row>
    <row r="76" spans="1:5" ht="14.1" customHeight="1" x14ac:dyDescent="0.25">
      <c r="A76" s="105" t="s">
        <v>76</v>
      </c>
      <c r="B76" s="106">
        <v>765</v>
      </c>
      <c r="C76" s="107"/>
      <c r="D76" s="108">
        <v>765</v>
      </c>
      <c r="E76" s="109"/>
    </row>
    <row r="77" spans="1:5" ht="14.1" customHeight="1" thickBot="1" x14ac:dyDescent="0.3">
      <c r="A77" s="105" t="s">
        <v>77</v>
      </c>
      <c r="B77" s="106">
        <v>5717</v>
      </c>
      <c r="C77" s="107"/>
      <c r="D77" s="108" t="str">
        <f>IF(C77="","",B77)</f>
        <v/>
      </c>
      <c r="E77" s="109"/>
    </row>
    <row r="78" spans="1:5" ht="14.1" customHeight="1" x14ac:dyDescent="0.25">
      <c r="A78" s="170" t="s">
        <v>78</v>
      </c>
      <c r="B78" s="171"/>
      <c r="C78" s="172"/>
      <c r="D78" s="173"/>
      <c r="E78" s="10"/>
    </row>
    <row r="79" spans="1:5" ht="14.1" customHeight="1" x14ac:dyDescent="0.25">
      <c r="A79" s="30" t="s">
        <v>128</v>
      </c>
      <c r="B79" s="25">
        <v>30</v>
      </c>
      <c r="C79" s="32"/>
      <c r="D79" s="17" t="str">
        <f t="shared" si="4"/>
        <v/>
      </c>
      <c r="E79" s="10"/>
    </row>
    <row r="80" spans="1:5" ht="14.1" customHeight="1" x14ac:dyDescent="0.25">
      <c r="A80" s="16" t="s">
        <v>129</v>
      </c>
      <c r="B80" s="17">
        <v>322</v>
      </c>
      <c r="C80" s="110"/>
      <c r="D80" s="14" t="str">
        <f t="shared" si="4"/>
        <v/>
      </c>
      <c r="E80" s="111"/>
    </row>
    <row r="81" spans="1:5" ht="14.1" customHeight="1" x14ac:dyDescent="0.25">
      <c r="A81" s="16" t="s">
        <v>79</v>
      </c>
      <c r="B81" s="17">
        <v>2400</v>
      </c>
      <c r="C81" s="110"/>
      <c r="D81" s="14" t="str">
        <f t="shared" si="4"/>
        <v/>
      </c>
      <c r="E81" s="19"/>
    </row>
    <row r="82" spans="1:5" ht="14.1" customHeight="1" x14ac:dyDescent="0.25">
      <c r="A82" s="16" t="s">
        <v>80</v>
      </c>
      <c r="B82" s="17">
        <v>2555</v>
      </c>
      <c r="C82" s="110"/>
      <c r="D82" s="14" t="str">
        <f t="shared" si="4"/>
        <v/>
      </c>
      <c r="E82" s="19"/>
    </row>
    <row r="83" spans="1:5" ht="27.95" customHeight="1" x14ac:dyDescent="0.25">
      <c r="A83" s="16" t="s">
        <v>81</v>
      </c>
      <c r="B83" s="17">
        <v>555</v>
      </c>
      <c r="C83" s="110"/>
      <c r="D83" s="14" t="str">
        <f t="shared" si="4"/>
        <v/>
      </c>
      <c r="E83" s="19"/>
    </row>
    <row r="84" spans="1:5" s="178" customFormat="1" ht="15" customHeight="1" x14ac:dyDescent="0.1">
      <c r="A84" s="175" t="s">
        <v>131</v>
      </c>
      <c r="B84" s="179">
        <v>490</v>
      </c>
      <c r="C84" s="182" t="s">
        <v>4</v>
      </c>
      <c r="D84" s="176">
        <f t="shared" si="4"/>
        <v>490</v>
      </c>
      <c r="E84" s="177"/>
    </row>
    <row r="85" spans="1:5" s="178" customFormat="1" ht="27" customHeight="1" x14ac:dyDescent="0.1">
      <c r="A85" s="175" t="s">
        <v>132</v>
      </c>
      <c r="B85" s="180">
        <v>495</v>
      </c>
      <c r="C85" s="176" t="s">
        <v>4</v>
      </c>
      <c r="D85" s="176">
        <f t="shared" si="4"/>
        <v>495</v>
      </c>
      <c r="E85" s="181" t="s">
        <v>133</v>
      </c>
    </row>
    <row r="86" spans="1:5" ht="27.95" customHeight="1" x14ac:dyDescent="0.25">
      <c r="A86" s="16" t="s">
        <v>82</v>
      </c>
      <c r="B86" s="17">
        <v>2350</v>
      </c>
      <c r="C86" s="110"/>
      <c r="D86" s="14" t="str">
        <f t="shared" si="4"/>
        <v/>
      </c>
      <c r="E86" s="19"/>
    </row>
    <row r="87" spans="1:5" ht="14.1" customHeight="1" x14ac:dyDescent="0.25">
      <c r="A87" s="53" t="s">
        <v>83</v>
      </c>
      <c r="B87" s="65">
        <v>210</v>
      </c>
      <c r="C87" s="64"/>
      <c r="D87" s="69" t="str">
        <f t="shared" si="4"/>
        <v/>
      </c>
      <c r="E87" s="19"/>
    </row>
    <row r="88" spans="1:5" ht="14.1" customHeight="1" x14ac:dyDescent="0.25">
      <c r="A88" s="16" t="s">
        <v>84</v>
      </c>
      <c r="B88" s="17">
        <v>170</v>
      </c>
      <c r="C88" s="18"/>
      <c r="D88" s="14" t="str">
        <f t="shared" si="4"/>
        <v/>
      </c>
      <c r="E88" s="19"/>
    </row>
    <row r="89" spans="1:5" ht="14.1" customHeight="1" x14ac:dyDescent="0.25">
      <c r="A89" s="16" t="s">
        <v>85</v>
      </c>
      <c r="B89" s="17">
        <v>170</v>
      </c>
      <c r="C89" s="18"/>
      <c r="D89" s="14" t="str">
        <f t="shared" si="4"/>
        <v/>
      </c>
      <c r="E89" s="19"/>
    </row>
    <row r="90" spans="1:5" ht="14.1" customHeight="1" x14ac:dyDescent="0.25">
      <c r="A90" s="16" t="s">
        <v>86</v>
      </c>
      <c r="B90" s="17">
        <v>170</v>
      </c>
      <c r="C90" s="18"/>
      <c r="D90" s="14" t="str">
        <f t="shared" si="4"/>
        <v/>
      </c>
      <c r="E90" s="19"/>
    </row>
    <row r="91" spans="1:5" ht="14.1" customHeight="1" x14ac:dyDescent="0.25">
      <c r="A91" s="16" t="s">
        <v>116</v>
      </c>
      <c r="B91" s="17">
        <v>550</v>
      </c>
      <c r="C91" s="18"/>
      <c r="D91" s="14" t="str">
        <f t="shared" si="4"/>
        <v/>
      </c>
      <c r="E91" s="19" t="s">
        <v>30</v>
      </c>
    </row>
    <row r="92" spans="1:5" ht="14.1" customHeight="1" x14ac:dyDescent="0.25">
      <c r="A92" s="16" t="s">
        <v>87</v>
      </c>
      <c r="B92" s="17">
        <v>290</v>
      </c>
      <c r="C92" s="18"/>
      <c r="D92" s="14" t="str">
        <f t="shared" si="4"/>
        <v/>
      </c>
      <c r="E92" s="19"/>
    </row>
    <row r="93" spans="1:5" ht="14.1" customHeight="1" x14ac:dyDescent="0.25">
      <c r="A93" s="16" t="s">
        <v>88</v>
      </c>
      <c r="B93" s="17">
        <v>340</v>
      </c>
      <c r="C93" s="18"/>
      <c r="D93" s="14" t="str">
        <f t="shared" si="4"/>
        <v/>
      </c>
      <c r="E93" s="19"/>
    </row>
    <row r="94" spans="1:5" ht="27.95" customHeight="1" x14ac:dyDescent="0.25">
      <c r="A94" s="16" t="s">
        <v>89</v>
      </c>
      <c r="B94" s="17">
        <v>2650</v>
      </c>
      <c r="C94" s="18"/>
      <c r="D94" s="14" t="str">
        <f t="shared" si="4"/>
        <v/>
      </c>
      <c r="E94" s="19"/>
    </row>
    <row r="95" spans="1:5" ht="14.1" customHeight="1" x14ac:dyDescent="0.25">
      <c r="A95" s="74" t="s">
        <v>90</v>
      </c>
      <c r="B95" s="57">
        <v>295</v>
      </c>
      <c r="C95" s="75"/>
      <c r="D95" s="14" t="str">
        <f t="shared" si="4"/>
        <v/>
      </c>
      <c r="E95" s="19" t="s">
        <v>30</v>
      </c>
    </row>
    <row r="96" spans="1:5" ht="14.1" customHeight="1" x14ac:dyDescent="0.25">
      <c r="A96" s="74" t="s">
        <v>91</v>
      </c>
      <c r="B96" s="57">
        <v>330</v>
      </c>
      <c r="C96" s="75"/>
      <c r="D96" s="14" t="str">
        <f t="shared" si="4"/>
        <v/>
      </c>
      <c r="E96" s="19" t="s">
        <v>30</v>
      </c>
    </row>
    <row r="97" spans="1:5" ht="14.1" customHeight="1" x14ac:dyDescent="0.25">
      <c r="A97" s="74" t="s">
        <v>92</v>
      </c>
      <c r="B97" s="57">
        <v>350</v>
      </c>
      <c r="C97" s="110" t="s">
        <v>4</v>
      </c>
      <c r="D97" s="14">
        <f t="shared" si="4"/>
        <v>350</v>
      </c>
      <c r="E97" s="111" t="s">
        <v>30</v>
      </c>
    </row>
    <row r="98" spans="1:5" ht="27.95" customHeight="1" x14ac:dyDescent="0.25">
      <c r="A98" s="74" t="s">
        <v>93</v>
      </c>
      <c r="B98" s="57">
        <v>850</v>
      </c>
      <c r="C98" s="110"/>
      <c r="D98" s="14" t="str">
        <f t="shared" si="4"/>
        <v/>
      </c>
      <c r="E98" s="111" t="s">
        <v>30</v>
      </c>
    </row>
    <row r="99" spans="1:5" ht="14.1" customHeight="1" x14ac:dyDescent="0.25">
      <c r="A99" s="16" t="s">
        <v>94</v>
      </c>
      <c r="B99" s="17">
        <v>160</v>
      </c>
      <c r="C99" s="18"/>
      <c r="D99" s="14" t="str">
        <f t="shared" si="4"/>
        <v/>
      </c>
      <c r="E99" s="15" t="s">
        <v>95</v>
      </c>
    </row>
    <row r="100" spans="1:5" ht="14.1" customHeight="1" x14ac:dyDescent="0.25">
      <c r="A100" s="16" t="s">
        <v>96</v>
      </c>
      <c r="B100" s="17">
        <v>340</v>
      </c>
      <c r="C100" s="18" t="s">
        <v>4</v>
      </c>
      <c r="D100" s="14">
        <f t="shared" si="4"/>
        <v>340</v>
      </c>
      <c r="E100" s="19"/>
    </row>
    <row r="101" spans="1:5" ht="14.1" customHeight="1" x14ac:dyDescent="0.25">
      <c r="A101" s="16" t="s">
        <v>97</v>
      </c>
      <c r="B101" s="17">
        <v>90</v>
      </c>
      <c r="C101" s="18" t="s">
        <v>4</v>
      </c>
      <c r="D101" s="14">
        <f t="shared" si="4"/>
        <v>90</v>
      </c>
      <c r="E101" s="19"/>
    </row>
    <row r="102" spans="1:5" ht="14.1" customHeight="1" x14ac:dyDescent="0.25">
      <c r="A102" s="16" t="s">
        <v>98</v>
      </c>
      <c r="B102" s="17">
        <v>90</v>
      </c>
      <c r="C102" s="18" t="s">
        <v>4</v>
      </c>
      <c r="D102" s="76">
        <f t="shared" si="4"/>
        <v>90</v>
      </c>
      <c r="E102" s="19"/>
    </row>
    <row r="103" spans="1:5" ht="14.1" customHeight="1" x14ac:dyDescent="0.25">
      <c r="A103" s="112" t="s">
        <v>99</v>
      </c>
      <c r="B103" s="45">
        <v>999</v>
      </c>
      <c r="C103" s="113"/>
      <c r="D103" s="114">
        <f>B103*C103</f>
        <v>0</v>
      </c>
      <c r="E103" s="48" t="s">
        <v>30</v>
      </c>
    </row>
    <row r="104" spans="1:5" ht="14.1" customHeight="1" thickBot="1" x14ac:dyDescent="0.3">
      <c r="A104" s="115" t="s">
        <v>100</v>
      </c>
      <c r="B104" s="116">
        <v>1299</v>
      </c>
      <c r="C104" s="117"/>
      <c r="D104" s="118">
        <f>B104*C104</f>
        <v>0</v>
      </c>
      <c r="E104" s="48" t="s">
        <v>30</v>
      </c>
    </row>
    <row r="105" spans="1:5" ht="14.1" customHeight="1" thickTop="1" thickBot="1" x14ac:dyDescent="0.3">
      <c r="A105" s="119" t="s">
        <v>101</v>
      </c>
      <c r="B105" s="40"/>
      <c r="C105" s="120"/>
      <c r="D105" s="121"/>
      <c r="E105" s="43"/>
    </row>
    <row r="106" spans="1:5" ht="14.1" customHeight="1" thickTop="1" x14ac:dyDescent="0.25">
      <c r="A106" s="122" t="s">
        <v>102</v>
      </c>
      <c r="B106" s="88">
        <v>680</v>
      </c>
      <c r="C106" s="123"/>
      <c r="D106" s="124" t="str">
        <f t="shared" si="4"/>
        <v/>
      </c>
      <c r="E106" s="48"/>
    </row>
    <row r="107" spans="1:5" ht="14.1" customHeight="1" thickBot="1" x14ac:dyDescent="0.3">
      <c r="A107" s="122" t="s">
        <v>103</v>
      </c>
      <c r="B107" s="88">
        <v>5300</v>
      </c>
      <c r="C107" s="123" t="s">
        <v>4</v>
      </c>
      <c r="D107" s="125">
        <f t="shared" si="4"/>
        <v>5300</v>
      </c>
      <c r="E107" s="48"/>
    </row>
    <row r="108" spans="1:5" ht="38.1" customHeight="1" thickBot="1" x14ac:dyDescent="0.3">
      <c r="A108" s="126" t="s">
        <v>104</v>
      </c>
      <c r="B108" s="127"/>
      <c r="C108" s="127"/>
      <c r="D108" s="128">
        <f>SUM(D2:D107)</f>
        <v>170848</v>
      </c>
      <c r="E108" s="129"/>
    </row>
    <row r="109" spans="1:5" ht="27.95" customHeight="1" x14ac:dyDescent="0.25">
      <c r="A109" s="130" t="s">
        <v>105</v>
      </c>
      <c r="B109" s="131">
        <v>1.1599999999999999</v>
      </c>
      <c r="C109" s="132" t="s">
        <v>106</v>
      </c>
      <c r="D109" s="133">
        <f>D108*B109</f>
        <v>198183.67999999999</v>
      </c>
      <c r="E109" s="134"/>
    </row>
    <row r="110" spans="1:5" ht="27.95" customHeight="1" x14ac:dyDescent="0.25">
      <c r="A110" s="183" t="s">
        <v>119</v>
      </c>
      <c r="B110" s="184"/>
      <c r="C110" s="135"/>
      <c r="D110" s="136">
        <v>18000</v>
      </c>
      <c r="E110" s="137" t="s">
        <v>107</v>
      </c>
    </row>
    <row r="111" spans="1:5" ht="27.95" customHeight="1" x14ac:dyDescent="0.25">
      <c r="A111" s="138"/>
      <c r="B111" s="139"/>
      <c r="C111" s="140" t="s">
        <v>108</v>
      </c>
      <c r="D111" s="151">
        <f>D109+D110</f>
        <v>216183.67999999999</v>
      </c>
      <c r="E111" s="141" t="s">
        <v>109</v>
      </c>
    </row>
    <row r="112" spans="1:5" ht="27.95" customHeight="1" x14ac:dyDescent="0.25">
      <c r="A112" s="142" t="s">
        <v>110</v>
      </c>
      <c r="B112" s="143"/>
      <c r="C112" s="144"/>
      <c r="D112" s="145">
        <f>D111*0.3</f>
        <v>64855.103999999992</v>
      </c>
      <c r="E112" s="134" t="s">
        <v>111</v>
      </c>
    </row>
    <row r="113" spans="1:5" ht="27.95" customHeight="1" thickBot="1" x14ac:dyDescent="0.3">
      <c r="A113" s="142" t="s">
        <v>112</v>
      </c>
      <c r="B113" s="143"/>
      <c r="C113" s="144"/>
      <c r="D113" s="146">
        <f>D111-D112</f>
        <v>151328.576</v>
      </c>
      <c r="E113" s="147" t="s">
        <v>113</v>
      </c>
    </row>
    <row r="114" spans="1:5" ht="27.95" customHeight="1" x14ac:dyDescent="0.25">
      <c r="A114" s="148" t="s">
        <v>114</v>
      </c>
      <c r="B114" s="143"/>
      <c r="C114" s="144"/>
      <c r="D114" s="149"/>
      <c r="E114" s="150"/>
    </row>
  </sheetData>
  <autoFilter ref="A1:E114" xr:uid="{00000000-0001-0000-0000-000000000000}"/>
  <mergeCells count="1">
    <mergeCell ref="A110:B110"/>
  </mergeCells>
  <hyperlinks>
    <hyperlink ref="A114" r:id="rId1" display="www.aeropraktusa.com" xr:uid="{00000000-0004-0000-0000-000000000000}"/>
  </hyperlinks>
  <pageMargins left="0.25" right="0.25" top="0.75" bottom="0.75" header="0.3" footer="0.3"/>
  <pageSetup scale="8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Jevon Brown</dc:creator>
  <cp:lastModifiedBy>Andy Humphrey</cp:lastModifiedBy>
  <cp:lastPrinted>2024-06-28T22:55:26Z</cp:lastPrinted>
  <dcterms:created xsi:type="dcterms:W3CDTF">2024-06-28T21:40:10Z</dcterms:created>
  <dcterms:modified xsi:type="dcterms:W3CDTF">2026-09-08T15:34:35Z</dcterms:modified>
</cp:coreProperties>
</file>